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0275" windowHeight="8805" tabRatio="930" activeTab="11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U15 Results" sheetId="6" r:id="rId6"/>
    <sheet name="Girls U15" sheetId="7" state="hidden" r:id="rId7"/>
    <sheet name="U15 All Rounder" sheetId="8" r:id="rId8"/>
    <sheet name="Results by event" sheetId="9" r:id="rId9"/>
    <sheet name="Summary Results" sheetId="10" r:id="rId10"/>
    <sheet name="Results 1 - 3" sheetId="11" r:id="rId11"/>
    <sheet name="Non-Scoring" sheetId="12" r:id="rId12"/>
  </sheets>
  <externalReferences>
    <externalReference r:id="rId15"/>
    <externalReference r:id="rId16"/>
  </externalReferences>
  <definedNames>
    <definedName name="PAGE1">#REF!</definedName>
    <definedName name="PAGE2">#REF!</definedName>
    <definedName name="_xlnm.Print_Titles" localSheetId="4">'Boys U15'!$1:$1</definedName>
  </definedNames>
  <calcPr fullCalcOnLoad="1"/>
</workbook>
</file>

<file path=xl/sharedStrings.xml><?xml version="1.0" encoding="utf-8"?>
<sst xmlns="http://schemas.openxmlformats.org/spreadsheetml/2006/main" count="2728" uniqueCount="321">
  <si>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</si>
  <si>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</si>
  <si>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</si>
  <si>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</si>
  <si>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</si>
  <si>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</si>
  <si>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</si>
  <si>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</si>
  <si>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</si>
  <si>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</si>
  <si>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</si>
  <si>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</si>
  <si>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</si>
  <si>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</si>
  <si>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</si>
  <si>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</si>
  <si>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</si>
  <si>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</si>
  <si>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</si>
  <si>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</si>
  <si>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</si>
  <si>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</si>
  <si>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</si>
  <si>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</si>
  <si>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</si>
  <si>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</si>
  <si>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</si>
  <si>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</si>
  <si>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</si>
  <si>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</si>
  <si>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</si>
  <si>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</si>
  <si>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</si>
  <si>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</si>
  <si>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</si>
  <si>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</si>
  <si>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</si>
  <si>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</si>
  <si>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</si>
  <si>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</si>
  <si>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</si>
  <si>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</si>
  <si>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</si>
  <si>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</si>
  <si>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</si>
  <si>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</si>
  <si>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</si>
  <si>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</si>
  <si>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</si>
  <si>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</si>
  <si>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</si>
  <si>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</si>
  <si>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</si>
  <si>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</si>
  <si>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</si>
  <si>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</si>
  <si>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</si>
  <si>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</si>
  <si>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</si>
  <si>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</si>
  <si>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</si>
  <si>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</si>
  <si>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</si>
  <si>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</si>
  <si>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</si>
  <si>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</si>
  <si>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3</t>
  </si>
  <si>
    <t>POINTS NEED TO BE ADJUSTED TO ALLOW FOR 4 ONLY EACH CLUB</t>
  </si>
  <si>
    <t>Points to</t>
  </si>
  <si>
    <t>Windrush Sports Centre, Witney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</si>
  <si>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</si>
  <si>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</si>
  <si>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</si>
  <si>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</si>
  <si>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</si>
  <si>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</si>
  <si>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</si>
  <si>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</si>
  <si>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</si>
  <si>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</si>
  <si>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</si>
  <si>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</si>
  <si>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</si>
  <si>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</si>
  <si>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</si>
  <si>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OVERALL RESULTS FOR EVENT 1, 2 &amp; 3</t>
  </si>
  <si>
    <t>Windrush Leisure Centre, Witney</t>
  </si>
  <si>
    <t>Height</t>
  </si>
  <si>
    <t>Goring &amp; Wallingford</t>
  </si>
  <si>
    <t>6 Lap</t>
  </si>
  <si>
    <t>Total Height</t>
  </si>
  <si>
    <t>6 Laps</t>
  </si>
  <si>
    <t>Under 11 Total</t>
  </si>
  <si>
    <t>Under 13 Total</t>
  </si>
  <si>
    <t>23rd January 2011</t>
  </si>
  <si>
    <t>S Hartwell</t>
  </si>
  <si>
    <t>F Noble</t>
  </si>
  <si>
    <t>C Campbell</t>
  </si>
  <si>
    <t>J Judson</t>
  </si>
  <si>
    <t>K Ram</t>
  </si>
  <si>
    <t>M Bishop</t>
  </si>
  <si>
    <t>T Zamani</t>
  </si>
  <si>
    <t>I Molan</t>
  </si>
  <si>
    <t>A Byles</t>
  </si>
  <si>
    <t>H New</t>
  </si>
  <si>
    <t>J Hitchings</t>
  </si>
  <si>
    <t>D Calkin</t>
  </si>
  <si>
    <t>O Moody</t>
  </si>
  <si>
    <t>O Stacey</t>
  </si>
  <si>
    <t>D Lyle</t>
  </si>
  <si>
    <t>S Harper</t>
  </si>
  <si>
    <t>O Tanner</t>
  </si>
  <si>
    <t>M Bryce</t>
  </si>
  <si>
    <t>T Krummins</t>
  </si>
  <si>
    <t>J Rhodes</t>
  </si>
  <si>
    <t>F Coey</t>
  </si>
  <si>
    <t>G Miles</t>
  </si>
  <si>
    <t>J Krummins</t>
  </si>
  <si>
    <t>M Simmonds</t>
  </si>
  <si>
    <t>E Hicks</t>
  </si>
  <si>
    <t>A Showan</t>
  </si>
  <si>
    <t>J Blake</t>
  </si>
  <si>
    <t>M Peach</t>
  </si>
  <si>
    <t>P Chantler</t>
  </si>
  <si>
    <t>A Zamani</t>
  </si>
  <si>
    <t>E Tucker</t>
  </si>
  <si>
    <t>J O'Connor</t>
  </si>
  <si>
    <t>E Lee</t>
  </si>
  <si>
    <t>A Anson</t>
  </si>
  <si>
    <t>P Cooper</t>
  </si>
  <si>
    <t>H Dubber</t>
  </si>
  <si>
    <t>L Majeste</t>
  </si>
  <si>
    <t>V Hart</t>
  </si>
  <si>
    <t>E Thompson</t>
  </si>
  <si>
    <t>S Daenen</t>
  </si>
  <si>
    <t>R Scott</t>
  </si>
  <si>
    <t>A Rowett</t>
  </si>
  <si>
    <t>G Burton</t>
  </si>
  <si>
    <t>H Peach</t>
  </si>
  <si>
    <t>F Molan</t>
  </si>
  <si>
    <t>S Ali</t>
  </si>
  <si>
    <t>J Ostridge</t>
  </si>
  <si>
    <t>T Stephen</t>
  </si>
  <si>
    <t>J Goddard</t>
  </si>
  <si>
    <t>O P-Jones</t>
  </si>
  <si>
    <t>R Crowther</t>
  </si>
  <si>
    <t>T McClimont</t>
  </si>
  <si>
    <t>J Walton</t>
  </si>
  <si>
    <t>O Snuggs</t>
  </si>
  <si>
    <t>C McGinness</t>
  </si>
  <si>
    <t>M Lock</t>
  </si>
  <si>
    <t>H Macke</t>
  </si>
  <si>
    <t>S Phillips</t>
  </si>
  <si>
    <t>K Halliburton</t>
  </si>
  <si>
    <t>E Forbes</t>
  </si>
  <si>
    <t>L Koster</t>
  </si>
  <si>
    <t>A Hopkins</t>
  </si>
  <si>
    <t>I Rodriquez</t>
  </si>
  <si>
    <t>S Shorter</t>
  </si>
  <si>
    <t>L Chantler</t>
  </si>
  <si>
    <t>S Segar</t>
  </si>
  <si>
    <t>J Mace</t>
  </si>
  <si>
    <t>C Grant</t>
  </si>
  <si>
    <t>L Granger</t>
  </si>
  <si>
    <t>J Digby</t>
  </si>
  <si>
    <t>U 15 G</t>
  </si>
  <si>
    <t>U15 B</t>
  </si>
  <si>
    <t>U15G</t>
  </si>
  <si>
    <t>J Weston</t>
  </si>
  <si>
    <t>Ban</t>
  </si>
  <si>
    <t>S Biegel</t>
  </si>
  <si>
    <t>T Biegel</t>
  </si>
  <si>
    <t>Wit</t>
  </si>
  <si>
    <t>S Parker</t>
  </si>
  <si>
    <t>M Ostle</t>
  </si>
  <si>
    <t>U15 G</t>
  </si>
  <si>
    <t xml:space="preserve">U15B </t>
  </si>
  <si>
    <t xml:space="preserve">U15 B </t>
  </si>
  <si>
    <t xml:space="preserve">U15G </t>
  </si>
  <si>
    <t>U15B</t>
  </si>
  <si>
    <t>D Houchen</t>
  </si>
  <si>
    <t>A Brown</t>
  </si>
  <si>
    <t>G Seaman</t>
  </si>
  <si>
    <t>K McLoughlin</t>
  </si>
  <si>
    <t xml:space="preserve">M Ostle </t>
  </si>
  <si>
    <t>N Anstee</t>
  </si>
  <si>
    <t>W Parsons</t>
  </si>
  <si>
    <t>I Bourne</t>
  </si>
  <si>
    <t>J Dawson</t>
  </si>
  <si>
    <t>C Duckham</t>
  </si>
  <si>
    <t>J Moore</t>
  </si>
  <si>
    <t>L Coombs</t>
  </si>
  <si>
    <t>L Gray</t>
  </si>
  <si>
    <t>J Traynor</t>
  </si>
  <si>
    <t>R McKenzie</t>
  </si>
  <si>
    <t>A Duckham</t>
  </si>
  <si>
    <t>J Lambert</t>
  </si>
  <si>
    <t>M Laval</t>
  </si>
  <si>
    <t>O James</t>
  </si>
  <si>
    <t>M Stepney</t>
  </si>
  <si>
    <t>L McKenzie</t>
  </si>
  <si>
    <t>M Clarke</t>
  </si>
  <si>
    <t>K T-Fahl</t>
  </si>
  <si>
    <t>M Walker</t>
  </si>
  <si>
    <t>R Penfold</t>
  </si>
  <si>
    <t>R Fernandez</t>
  </si>
  <si>
    <t>E Newton</t>
  </si>
  <si>
    <t>B Dawson</t>
  </si>
  <si>
    <t>A Stepney</t>
  </si>
  <si>
    <t>Z Watts</t>
  </si>
  <si>
    <t>Abi</t>
  </si>
  <si>
    <t>M Bosher</t>
  </si>
  <si>
    <t>J Otunnu</t>
  </si>
  <si>
    <t>T Beckett</t>
  </si>
  <si>
    <t>O Murray</t>
  </si>
  <si>
    <t>W Sims</t>
  </si>
  <si>
    <t>J Cherry</t>
  </si>
  <si>
    <t>T Couzens</t>
  </si>
  <si>
    <t>O Stock</t>
  </si>
  <si>
    <t>F Phillips</t>
  </si>
  <si>
    <t>O Lyford</t>
  </si>
  <si>
    <t>E Higginbottom</t>
  </si>
  <si>
    <t>K Hickman</t>
  </si>
  <si>
    <t>A Gould</t>
  </si>
  <si>
    <t>E Gyde</t>
  </si>
  <si>
    <t>C S-Thomas</t>
  </si>
  <si>
    <t>R Warriner</t>
  </si>
  <si>
    <t>C Wilce</t>
  </si>
  <si>
    <t>Z Wilce</t>
  </si>
  <si>
    <t>M Smith</t>
  </si>
  <si>
    <t>T Gould</t>
  </si>
  <si>
    <t>L Michaelidou</t>
  </si>
  <si>
    <t>K Langley</t>
  </si>
  <si>
    <t>M Scott</t>
  </si>
  <si>
    <t>L Page</t>
  </si>
  <si>
    <t>C Scott</t>
  </si>
  <si>
    <t>Z Chung</t>
  </si>
  <si>
    <t>R Bibby</t>
  </si>
  <si>
    <t>F Rowe</t>
  </si>
  <si>
    <t>L Burton</t>
  </si>
  <si>
    <t>E Davies</t>
  </si>
  <si>
    <t>A Cottam</t>
  </si>
  <si>
    <t>S Mott</t>
  </si>
  <si>
    <t>M Perrin</t>
  </si>
  <si>
    <t>C Parish</t>
  </si>
  <si>
    <t>R Burton</t>
  </si>
  <si>
    <t>S Jackson</t>
  </si>
  <si>
    <t>E Chung</t>
  </si>
  <si>
    <t>L Hooper</t>
  </si>
  <si>
    <t>Rad</t>
  </si>
  <si>
    <t>S Al-Hassan</t>
  </si>
  <si>
    <t>M Davies</t>
  </si>
  <si>
    <t>Oxf</t>
  </si>
  <si>
    <t xml:space="preserve">E Benfield </t>
  </si>
  <si>
    <t>Bic</t>
  </si>
  <si>
    <t>E Benfield</t>
  </si>
  <si>
    <t>E Burgess</t>
  </si>
  <si>
    <t>C Murray</t>
  </si>
  <si>
    <t>A Tracochas</t>
  </si>
  <si>
    <t>T Bosher</t>
  </si>
  <si>
    <t>L Woodley</t>
  </si>
  <si>
    <t>1.27.6</t>
  </si>
  <si>
    <t>1.32.7</t>
  </si>
  <si>
    <t>1.35.8</t>
  </si>
  <si>
    <t>1.33.0</t>
  </si>
  <si>
    <t>1.36.3</t>
  </si>
  <si>
    <t>1.38.6</t>
  </si>
  <si>
    <t>1.27.1</t>
  </si>
  <si>
    <t>1.28.7</t>
  </si>
  <si>
    <t>1.29.9</t>
  </si>
  <si>
    <t>1.43.1</t>
  </si>
  <si>
    <t>1.25.2</t>
  </si>
  <si>
    <t>1.28.4</t>
  </si>
  <si>
    <t>1.29.1</t>
  </si>
  <si>
    <t>1.27.0</t>
  </si>
  <si>
    <t>1.23.5</t>
  </si>
  <si>
    <t>1.27.7</t>
  </si>
  <si>
    <t>1.37.3</t>
  </si>
  <si>
    <t>J Marniho</t>
  </si>
  <si>
    <t>R O'Neill</t>
  </si>
  <si>
    <t>H Bridgman</t>
  </si>
  <si>
    <t xml:space="preserve"> Spurway</t>
  </si>
  <si>
    <t>Morris</t>
  </si>
  <si>
    <t>S Tanner</t>
  </si>
  <si>
    <t>1.52.7</t>
  </si>
  <si>
    <t>1.53.8</t>
  </si>
  <si>
    <t>1.56.3</t>
  </si>
  <si>
    <t>1.56.5</t>
  </si>
  <si>
    <t>1.45.4</t>
  </si>
  <si>
    <t>1.53.0</t>
  </si>
  <si>
    <t>1.55.4</t>
  </si>
  <si>
    <t>1.48.8</t>
  </si>
  <si>
    <t>1.48.9</t>
  </si>
  <si>
    <t>1.54.7</t>
  </si>
  <si>
    <t>1.35.5</t>
  </si>
  <si>
    <t>1.48.2</t>
  </si>
  <si>
    <t>2.00.1</t>
  </si>
  <si>
    <t>1.50.0</t>
  </si>
  <si>
    <t>1.53.9</t>
  </si>
  <si>
    <t>1.45.3</t>
  </si>
  <si>
    <t>1.51.0</t>
  </si>
  <si>
    <t>1.52.2</t>
  </si>
  <si>
    <t>1.52.6</t>
  </si>
  <si>
    <t>1.52.5</t>
  </si>
  <si>
    <t>Non Scoring</t>
  </si>
  <si>
    <t>Long Jump U11 G</t>
  </si>
  <si>
    <t>Long Jump U13G</t>
  </si>
  <si>
    <t>Long Jump U11B</t>
  </si>
  <si>
    <t>E Brew</t>
  </si>
  <si>
    <t>Long Jump U13B</t>
  </si>
  <si>
    <t xml:space="preserve">V Hart </t>
  </si>
  <si>
    <t>G Jones</t>
  </si>
  <si>
    <t>R Gowing</t>
  </si>
  <si>
    <t>A Spurway</t>
  </si>
  <si>
    <t>A Snuggs</t>
  </si>
  <si>
    <t>K Hull</t>
  </si>
  <si>
    <t>E Jackson</t>
  </si>
  <si>
    <t>Y Goddard</t>
  </si>
  <si>
    <t xml:space="preserve">M Simmonds </t>
  </si>
  <si>
    <t>A Hudson</t>
  </si>
  <si>
    <t>M Acton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</si>
</sst>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m/d"/>
    <numFmt numFmtId="177" formatCode="mmm\-yyyy"/>
    <numFmt numFmtId="178" formatCode="[$-809]dd\ mmmm\ yyyy"/>
    <numFmt numFmtId="179" formatCode="d\.m\.yy;@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1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172" fontId="4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portshall%20-%20Event%201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Sportshall%20-%20Event%202%20-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9">
        <row r="11">
          <cell r="B11">
            <v>28</v>
          </cell>
          <cell r="C11">
            <v>33</v>
          </cell>
          <cell r="D11">
            <v>41</v>
          </cell>
          <cell r="E11">
            <v>8</v>
          </cell>
          <cell r="F11">
            <v>31</v>
          </cell>
          <cell r="G11">
            <v>28</v>
          </cell>
          <cell r="H11">
            <v>11</v>
          </cell>
        </row>
        <row r="12">
          <cell r="B12">
            <v>24</v>
          </cell>
          <cell r="C12">
            <v>41</v>
          </cell>
          <cell r="D12">
            <v>35</v>
          </cell>
          <cell r="E12">
            <v>19</v>
          </cell>
          <cell r="F12">
            <v>19</v>
          </cell>
          <cell r="G12">
            <v>36</v>
          </cell>
          <cell r="H12">
            <v>23</v>
          </cell>
        </row>
        <row r="15">
          <cell r="B15">
            <v>4</v>
          </cell>
          <cell r="C15">
            <v>2</v>
          </cell>
          <cell r="D15">
            <v>1</v>
          </cell>
          <cell r="E15">
            <v>7</v>
          </cell>
          <cell r="F15">
            <v>5</v>
          </cell>
          <cell r="G15">
            <v>3</v>
          </cell>
          <cell r="H15">
            <v>6</v>
          </cell>
        </row>
        <row r="17">
          <cell r="B17">
            <v>7</v>
          </cell>
          <cell r="C17">
            <v>24</v>
          </cell>
          <cell r="D17">
            <v>55</v>
          </cell>
          <cell r="E17">
            <v>15</v>
          </cell>
          <cell r="F17">
            <v>46</v>
          </cell>
          <cell r="G17">
            <v>29</v>
          </cell>
          <cell r="H17">
            <v>32</v>
          </cell>
        </row>
        <row r="18">
          <cell r="B18">
            <v>21</v>
          </cell>
          <cell r="C18">
            <v>30</v>
          </cell>
          <cell r="D18">
            <v>51</v>
          </cell>
          <cell r="E18">
            <v>0</v>
          </cell>
          <cell r="F18">
            <v>48</v>
          </cell>
          <cell r="G18">
            <v>32</v>
          </cell>
          <cell r="H18">
            <v>25</v>
          </cell>
        </row>
        <row r="24">
          <cell r="B24">
            <v>0</v>
          </cell>
          <cell r="C24">
            <v>130</v>
          </cell>
          <cell r="D24">
            <v>232</v>
          </cell>
          <cell r="E24">
            <v>0</v>
          </cell>
          <cell r="F24">
            <v>0</v>
          </cell>
          <cell r="G24">
            <v>0</v>
          </cell>
          <cell r="H24">
            <v>121</v>
          </cell>
        </row>
        <row r="29">
          <cell r="B29">
            <v>50</v>
          </cell>
          <cell r="C29">
            <v>258</v>
          </cell>
          <cell r="D29">
            <v>91</v>
          </cell>
          <cell r="E29">
            <v>0</v>
          </cell>
          <cell r="F29">
            <v>176</v>
          </cell>
          <cell r="G29">
            <v>115</v>
          </cell>
          <cell r="H29">
            <v>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Overall 1 &amp; 2"/>
      <sheetName val="Non-Scoring"/>
    </sheetNames>
    <sheetDataSet>
      <sheetData sheetId="10">
        <row r="35">
          <cell r="B35">
            <v>31</v>
          </cell>
          <cell r="C35">
            <v>13</v>
          </cell>
          <cell r="D35">
            <v>45</v>
          </cell>
          <cell r="E35">
            <v>11</v>
          </cell>
          <cell r="F35">
            <v>29</v>
          </cell>
          <cell r="G35">
            <v>31</v>
          </cell>
          <cell r="H35">
            <v>29</v>
          </cell>
        </row>
        <row r="36">
          <cell r="B36">
            <v>29</v>
          </cell>
          <cell r="C36">
            <v>42</v>
          </cell>
          <cell r="D36">
            <v>37</v>
          </cell>
          <cell r="E36">
            <v>25</v>
          </cell>
          <cell r="F36">
            <v>12</v>
          </cell>
          <cell r="G36">
            <v>26</v>
          </cell>
          <cell r="H36">
            <v>26</v>
          </cell>
        </row>
        <row r="42">
          <cell r="B42">
            <v>27</v>
          </cell>
          <cell r="C42">
            <v>29</v>
          </cell>
          <cell r="D42">
            <v>42</v>
          </cell>
          <cell r="E42">
            <v>14</v>
          </cell>
          <cell r="F42">
            <v>32</v>
          </cell>
          <cell r="G42">
            <v>37</v>
          </cell>
          <cell r="H42">
            <v>14</v>
          </cell>
        </row>
        <row r="43">
          <cell r="B43">
            <v>8</v>
          </cell>
          <cell r="C43">
            <v>23</v>
          </cell>
          <cell r="D43">
            <v>52</v>
          </cell>
          <cell r="E43">
            <v>0</v>
          </cell>
          <cell r="F43">
            <v>46</v>
          </cell>
          <cell r="G43">
            <v>39</v>
          </cell>
          <cell r="H43">
            <v>33</v>
          </cell>
        </row>
        <row r="49">
          <cell r="B49">
            <v>0</v>
          </cell>
          <cell r="C49">
            <v>130</v>
          </cell>
          <cell r="D49">
            <v>247</v>
          </cell>
          <cell r="E49">
            <v>0</v>
          </cell>
          <cell r="F49">
            <v>0</v>
          </cell>
          <cell r="G49">
            <v>0</v>
          </cell>
          <cell r="H49">
            <v>54</v>
          </cell>
        </row>
        <row r="51">
          <cell r="B51">
            <v>4</v>
          </cell>
          <cell r="C51">
            <v>2</v>
          </cell>
          <cell r="D51">
            <v>1</v>
          </cell>
          <cell r="E51">
            <v>4</v>
          </cell>
          <cell r="F51">
            <v>4</v>
          </cell>
          <cell r="G51">
            <v>4</v>
          </cell>
          <cell r="H51">
            <v>3</v>
          </cell>
        </row>
        <row r="54">
          <cell r="B54">
            <v>204</v>
          </cell>
          <cell r="C54">
            <v>232</v>
          </cell>
          <cell r="D54">
            <v>129</v>
          </cell>
          <cell r="E54">
            <v>0</v>
          </cell>
          <cell r="F54">
            <v>130</v>
          </cell>
          <cell r="G54">
            <v>203</v>
          </cell>
          <cell r="H54">
            <v>61</v>
          </cell>
        </row>
        <row r="56">
          <cell r="B56">
            <v>2</v>
          </cell>
          <cell r="C56">
            <v>1</v>
          </cell>
          <cell r="D56">
            <v>5</v>
          </cell>
          <cell r="E56">
            <v>7</v>
          </cell>
          <cell r="F56">
            <v>4</v>
          </cell>
          <cell r="G56">
            <v>3</v>
          </cell>
          <cell r="H5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K56" sqref="K56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2.57421875" style="2" customWidth="1"/>
    <col min="4" max="4" width="11.57421875" style="2" bestFit="1" customWidth="1"/>
    <col min="5" max="5" width="10.57421875" style="2" bestFit="1" customWidth="1"/>
    <col min="6" max="6" width="12.28125" style="2" customWidth="1"/>
    <col min="7" max="7" width="13.421875" style="2" bestFit="1" customWidth="1"/>
    <col min="8" max="8" width="13.140625" style="2" bestFit="1" customWidth="1"/>
    <col min="9" max="9" width="13.28125" style="2" bestFit="1" customWidth="1"/>
  </cols>
  <sheetData>
    <row r="2" spans="1:7" ht="12.75">
      <c r="A2" s="1" t="s">
        <v>79</v>
      </c>
      <c r="C2" s="3" t="s">
        <v>86</v>
      </c>
      <c r="G2" s="46" t="s">
        <v>94</v>
      </c>
    </row>
    <row r="5" spans="2:9" ht="25.5">
      <c r="B5" s="4" t="s">
        <v>0</v>
      </c>
      <c r="C5" s="3" t="s">
        <v>1</v>
      </c>
      <c r="D5" s="3" t="s">
        <v>2</v>
      </c>
      <c r="E5" s="3" t="s">
        <v>3</v>
      </c>
      <c r="F5" s="200" t="s">
        <v>88</v>
      </c>
      <c r="G5" s="3" t="s">
        <v>4</v>
      </c>
      <c r="H5" s="3" t="s">
        <v>22</v>
      </c>
      <c r="I5" s="3" t="s">
        <v>5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5" t="s">
        <v>269</v>
      </c>
      <c r="D7" s="5">
        <v>0</v>
      </c>
      <c r="E7" s="5" t="s">
        <v>268</v>
      </c>
      <c r="F7" s="5">
        <v>0</v>
      </c>
      <c r="G7" s="5" t="s">
        <v>270</v>
      </c>
      <c r="H7" s="5">
        <v>0</v>
      </c>
      <c r="I7" s="5" t="s">
        <v>267</v>
      </c>
    </row>
    <row r="8" spans="1:9" ht="12.75">
      <c r="A8" s="3"/>
      <c r="B8" s="6" t="s">
        <v>8</v>
      </c>
      <c r="C8" s="7">
        <v>5</v>
      </c>
      <c r="D8" s="7">
        <v>0</v>
      </c>
      <c r="E8" s="7">
        <v>6</v>
      </c>
      <c r="F8" s="7">
        <v>0</v>
      </c>
      <c r="G8" s="7">
        <v>4</v>
      </c>
      <c r="H8" s="7">
        <v>0</v>
      </c>
      <c r="I8" s="7">
        <v>7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187</v>
      </c>
      <c r="D10" s="2" t="s">
        <v>95</v>
      </c>
      <c r="E10" s="2" t="s">
        <v>217</v>
      </c>
      <c r="G10" s="2" t="s">
        <v>98</v>
      </c>
      <c r="H10" s="2" t="s">
        <v>104</v>
      </c>
      <c r="I10" s="2" t="s">
        <v>108</v>
      </c>
    </row>
    <row r="11" spans="1:9" ht="12.75">
      <c r="A11" s="3"/>
      <c r="B11" t="s">
        <v>7</v>
      </c>
      <c r="C11" s="9">
        <v>13.7</v>
      </c>
      <c r="D11" s="9">
        <v>13.4</v>
      </c>
      <c r="E11" s="9">
        <v>14.5</v>
      </c>
      <c r="F11" s="9">
        <v>0</v>
      </c>
      <c r="G11" s="9">
        <v>13.5</v>
      </c>
      <c r="H11" s="9">
        <v>13.5</v>
      </c>
      <c r="I11" s="9">
        <v>12.9</v>
      </c>
    </row>
    <row r="12" spans="1:9" ht="12.75">
      <c r="A12" s="3"/>
      <c r="B12" t="s">
        <v>11</v>
      </c>
      <c r="C12" s="2" t="s">
        <v>188</v>
      </c>
      <c r="D12" s="2" t="s">
        <v>96</v>
      </c>
      <c r="E12" s="2" t="s">
        <v>211</v>
      </c>
      <c r="G12" s="2" t="s">
        <v>103</v>
      </c>
      <c r="H12" s="2" t="s">
        <v>107</v>
      </c>
      <c r="I12" s="2" t="s">
        <v>109</v>
      </c>
    </row>
    <row r="13" spans="1:9" ht="12.75">
      <c r="A13" s="3"/>
      <c r="B13" t="s">
        <v>7</v>
      </c>
      <c r="C13" s="9">
        <v>13.5</v>
      </c>
      <c r="D13" s="9">
        <v>14</v>
      </c>
      <c r="E13" s="9">
        <v>13.7</v>
      </c>
      <c r="F13" s="9">
        <v>0</v>
      </c>
      <c r="G13" s="9">
        <v>15</v>
      </c>
      <c r="H13" s="9">
        <v>14.2</v>
      </c>
      <c r="I13" s="9">
        <v>14.9</v>
      </c>
    </row>
    <row r="14" spans="1:9" ht="12.75">
      <c r="A14" s="3"/>
      <c r="B14" t="s">
        <v>33</v>
      </c>
      <c r="C14" s="8" t="s">
        <v>189</v>
      </c>
      <c r="D14" s="8"/>
      <c r="E14" s="8" t="s">
        <v>212</v>
      </c>
      <c r="F14" s="8"/>
      <c r="G14" s="8" t="s">
        <v>99</v>
      </c>
      <c r="H14" s="8" t="s">
        <v>105</v>
      </c>
      <c r="I14" s="8" t="s">
        <v>110</v>
      </c>
    </row>
    <row r="15" spans="1:9" ht="12.75">
      <c r="A15" s="3"/>
      <c r="B15" t="s">
        <v>7</v>
      </c>
      <c r="C15" s="9">
        <v>13.9</v>
      </c>
      <c r="D15" s="9">
        <v>0</v>
      </c>
      <c r="E15" s="9">
        <v>14</v>
      </c>
      <c r="F15" s="9">
        <v>0</v>
      </c>
      <c r="G15" s="9">
        <v>14.6</v>
      </c>
      <c r="H15" s="9">
        <v>14.5</v>
      </c>
      <c r="I15" s="9">
        <v>16.5</v>
      </c>
    </row>
    <row r="16" spans="1:9" ht="12.75">
      <c r="A16" s="3"/>
      <c r="B16" t="s">
        <v>34</v>
      </c>
      <c r="C16" s="8" t="s">
        <v>190</v>
      </c>
      <c r="D16" s="8"/>
      <c r="E16" s="8" t="s">
        <v>213</v>
      </c>
      <c r="F16" s="8"/>
      <c r="G16" s="8" t="s">
        <v>100</v>
      </c>
      <c r="H16" s="8" t="s">
        <v>106</v>
      </c>
      <c r="I16" s="8" t="s">
        <v>111</v>
      </c>
    </row>
    <row r="17" spans="1:9" ht="12.75">
      <c r="A17" s="3"/>
      <c r="B17" t="s">
        <v>7</v>
      </c>
      <c r="C17" s="9">
        <v>15.14</v>
      </c>
      <c r="D17" s="9">
        <v>0</v>
      </c>
      <c r="E17" s="9">
        <v>14</v>
      </c>
      <c r="F17" s="9">
        <v>0</v>
      </c>
      <c r="G17" s="9">
        <v>14.4</v>
      </c>
      <c r="H17" s="9">
        <v>14.8</v>
      </c>
      <c r="I17" s="9">
        <v>15.8</v>
      </c>
    </row>
    <row r="18" spans="1:9" ht="12.75">
      <c r="A18" s="3"/>
      <c r="B18" t="s">
        <v>12</v>
      </c>
      <c r="C18" s="9">
        <f aca="true" t="shared" si="0" ref="C18:I18">C17+C15+C13+C11</f>
        <v>56.239999999999995</v>
      </c>
      <c r="D18" s="9">
        <f t="shared" si="0"/>
        <v>27.4</v>
      </c>
      <c r="E18" s="9">
        <f t="shared" si="0"/>
        <v>56.2</v>
      </c>
      <c r="F18" s="9">
        <f t="shared" si="0"/>
        <v>0</v>
      </c>
      <c r="G18" s="9">
        <f t="shared" si="0"/>
        <v>57.5</v>
      </c>
      <c r="H18" s="9">
        <f t="shared" si="0"/>
        <v>57</v>
      </c>
      <c r="I18" s="9">
        <f t="shared" si="0"/>
        <v>60.099999999999994</v>
      </c>
    </row>
    <row r="19" spans="1:9" ht="12.75">
      <c r="A19" s="3"/>
      <c r="B19" s="6" t="s">
        <v>8</v>
      </c>
      <c r="C19" s="7">
        <v>6</v>
      </c>
      <c r="D19" s="7">
        <v>2</v>
      </c>
      <c r="E19" s="7">
        <v>7</v>
      </c>
      <c r="F19" s="7">
        <v>0</v>
      </c>
      <c r="G19" s="7">
        <v>4</v>
      </c>
      <c r="H19" s="7">
        <v>5</v>
      </c>
      <c r="I19" s="7">
        <v>3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2" t="s">
        <v>187</v>
      </c>
      <c r="D21" s="2" t="s">
        <v>95</v>
      </c>
      <c r="E21" s="2" t="s">
        <v>211</v>
      </c>
      <c r="G21" s="2" t="s">
        <v>98</v>
      </c>
      <c r="H21" s="2" t="s">
        <v>104</v>
      </c>
      <c r="I21" s="2" t="s">
        <v>108</v>
      </c>
    </row>
    <row r="22" spans="1:9" ht="12.75">
      <c r="A22" s="3"/>
      <c r="B22" t="s">
        <v>14</v>
      </c>
      <c r="C22" s="8">
        <v>37</v>
      </c>
      <c r="D22" s="8">
        <v>44</v>
      </c>
      <c r="E22" s="8">
        <v>50</v>
      </c>
      <c r="F22" s="8">
        <v>0</v>
      </c>
      <c r="G22" s="8">
        <v>41</v>
      </c>
      <c r="H22" s="8">
        <v>51</v>
      </c>
      <c r="I22" s="8">
        <v>57</v>
      </c>
    </row>
    <row r="23" spans="1:9" ht="12.75">
      <c r="A23" s="3"/>
      <c r="B23" t="s">
        <v>11</v>
      </c>
      <c r="C23" s="8" t="s">
        <v>191</v>
      </c>
      <c r="D23" s="8" t="s">
        <v>96</v>
      </c>
      <c r="E23" s="8" t="s">
        <v>217</v>
      </c>
      <c r="F23" s="8"/>
      <c r="G23" s="8" t="s">
        <v>101</v>
      </c>
      <c r="H23" s="268" t="s">
        <v>106</v>
      </c>
      <c r="I23" s="8" t="s">
        <v>109</v>
      </c>
    </row>
    <row r="24" spans="1:9" ht="12.75">
      <c r="A24" s="3"/>
      <c r="B24" t="s">
        <v>14</v>
      </c>
      <c r="C24" s="8">
        <v>43</v>
      </c>
      <c r="D24" s="8">
        <v>42</v>
      </c>
      <c r="E24" s="8">
        <v>44</v>
      </c>
      <c r="F24" s="8">
        <v>0</v>
      </c>
      <c r="G24" s="8">
        <v>38</v>
      </c>
      <c r="H24" s="8">
        <v>38</v>
      </c>
      <c r="I24" s="8">
        <v>43</v>
      </c>
    </row>
    <row r="25" spans="1:9" ht="12.75">
      <c r="A25" s="3"/>
      <c r="B25" t="s">
        <v>33</v>
      </c>
      <c r="C25" s="8" t="s">
        <v>189</v>
      </c>
      <c r="D25" s="8" t="s">
        <v>97</v>
      </c>
      <c r="E25" s="8" t="s">
        <v>214</v>
      </c>
      <c r="F25" s="8"/>
      <c r="G25" s="8" t="s">
        <v>99</v>
      </c>
      <c r="H25" s="8" t="s">
        <v>107</v>
      </c>
      <c r="I25" s="8" t="s">
        <v>110</v>
      </c>
    </row>
    <row r="26" spans="1:9" ht="12.75">
      <c r="A26" s="3"/>
      <c r="B26" t="s">
        <v>14</v>
      </c>
      <c r="C26" s="8">
        <v>41</v>
      </c>
      <c r="D26" s="8">
        <v>44</v>
      </c>
      <c r="E26" s="8">
        <v>46</v>
      </c>
      <c r="F26" s="8">
        <v>0</v>
      </c>
      <c r="G26" s="8">
        <v>39</v>
      </c>
      <c r="H26" s="8">
        <v>40</v>
      </c>
      <c r="I26" s="8">
        <v>28</v>
      </c>
    </row>
    <row r="27" spans="1:9" ht="12.75">
      <c r="A27" s="3"/>
      <c r="B27" t="s">
        <v>34</v>
      </c>
      <c r="C27" s="2" t="s">
        <v>192</v>
      </c>
      <c r="E27" s="2" t="s">
        <v>215</v>
      </c>
      <c r="G27" s="2" t="s">
        <v>102</v>
      </c>
      <c r="H27" s="2" t="s">
        <v>105</v>
      </c>
      <c r="I27" s="2" t="s">
        <v>111</v>
      </c>
    </row>
    <row r="28" spans="1:9" ht="12.75">
      <c r="A28" s="3"/>
      <c r="B28" t="s">
        <v>14</v>
      </c>
      <c r="C28" s="8">
        <v>45</v>
      </c>
      <c r="D28" s="8">
        <v>0</v>
      </c>
      <c r="E28" s="8">
        <v>44</v>
      </c>
      <c r="F28" s="8">
        <v>0</v>
      </c>
      <c r="G28" s="8">
        <v>30</v>
      </c>
      <c r="H28" s="8">
        <v>41</v>
      </c>
      <c r="I28" s="8">
        <v>43</v>
      </c>
    </row>
    <row r="29" spans="1:9" ht="12.75">
      <c r="A29" s="3"/>
      <c r="B29" t="s">
        <v>15</v>
      </c>
      <c r="C29" s="8">
        <f>C22+C24+C26+C28</f>
        <v>166</v>
      </c>
      <c r="D29" s="8">
        <f aca="true" t="shared" si="1" ref="D29:I29">D22+D24+D26+D28</f>
        <v>130</v>
      </c>
      <c r="E29" s="8">
        <f t="shared" si="1"/>
        <v>184</v>
      </c>
      <c r="F29" s="8">
        <f t="shared" si="1"/>
        <v>0</v>
      </c>
      <c r="G29" s="8">
        <f t="shared" si="1"/>
        <v>148</v>
      </c>
      <c r="H29" s="8">
        <f t="shared" si="1"/>
        <v>170</v>
      </c>
      <c r="I29" s="8">
        <f t="shared" si="1"/>
        <v>171</v>
      </c>
    </row>
    <row r="30" spans="1:9" ht="12.75">
      <c r="A30" s="3"/>
      <c r="B30" s="6" t="s">
        <v>8</v>
      </c>
      <c r="C30" s="7">
        <v>4</v>
      </c>
      <c r="D30" s="7">
        <v>2</v>
      </c>
      <c r="E30" s="7">
        <v>7</v>
      </c>
      <c r="F30" s="7">
        <v>0</v>
      </c>
      <c r="G30" s="7">
        <v>3</v>
      </c>
      <c r="H30" s="7">
        <v>5</v>
      </c>
      <c r="I30" s="7">
        <v>6</v>
      </c>
    </row>
    <row r="31" spans="1:2" ht="12.75">
      <c r="A31" s="3"/>
      <c r="B31" s="4" t="s">
        <v>77</v>
      </c>
    </row>
    <row r="32" spans="1:9" ht="12.75">
      <c r="A32" s="3">
        <v>4</v>
      </c>
      <c r="B32" t="s">
        <v>10</v>
      </c>
      <c r="C32" s="2" t="s">
        <v>188</v>
      </c>
      <c r="D32" s="2" t="s">
        <v>96</v>
      </c>
      <c r="E32" s="2" t="s">
        <v>216</v>
      </c>
      <c r="G32" s="2" t="s">
        <v>102</v>
      </c>
      <c r="H32" s="2" t="s">
        <v>107</v>
      </c>
      <c r="I32" s="2" t="s">
        <v>110</v>
      </c>
    </row>
    <row r="33" spans="1:9" ht="12.75">
      <c r="A33" s="3"/>
      <c r="B33" t="s">
        <v>87</v>
      </c>
      <c r="C33" s="8">
        <v>44</v>
      </c>
      <c r="D33" s="8">
        <v>45</v>
      </c>
      <c r="E33" s="8">
        <v>34</v>
      </c>
      <c r="F33" s="8">
        <v>0</v>
      </c>
      <c r="G33" s="8">
        <v>23</v>
      </c>
      <c r="H33" s="8">
        <v>34</v>
      </c>
      <c r="I33" s="8">
        <v>30</v>
      </c>
    </row>
    <row r="34" spans="1:9" ht="12.75">
      <c r="A34" s="3"/>
      <c r="B34" t="s">
        <v>11</v>
      </c>
      <c r="C34" s="2" t="s">
        <v>190</v>
      </c>
      <c r="D34" s="2" t="s">
        <v>97</v>
      </c>
      <c r="E34" s="2" t="s">
        <v>212</v>
      </c>
      <c r="G34" s="2" t="s">
        <v>103</v>
      </c>
      <c r="H34" s="186" t="s">
        <v>105</v>
      </c>
      <c r="I34" s="2" t="s">
        <v>109</v>
      </c>
    </row>
    <row r="35" spans="1:9" ht="12.75">
      <c r="A35" s="3"/>
      <c r="B35" t="s">
        <v>87</v>
      </c>
      <c r="C35" s="8">
        <v>25</v>
      </c>
      <c r="D35" s="8">
        <v>32</v>
      </c>
      <c r="E35" s="8">
        <v>30</v>
      </c>
      <c r="F35" s="8">
        <v>0</v>
      </c>
      <c r="G35" s="8">
        <v>16</v>
      </c>
      <c r="H35" s="8">
        <v>31</v>
      </c>
      <c r="I35" s="8">
        <v>21</v>
      </c>
    </row>
    <row r="36" spans="1:9" ht="12.75">
      <c r="A36" s="3"/>
      <c r="B36" t="s">
        <v>90</v>
      </c>
      <c r="C36" s="8">
        <f aca="true" t="shared" si="2" ref="C36:I36">C35+C33</f>
        <v>69</v>
      </c>
      <c r="D36" s="8">
        <f t="shared" si="2"/>
        <v>77</v>
      </c>
      <c r="E36" s="8">
        <f t="shared" si="2"/>
        <v>64</v>
      </c>
      <c r="F36" s="8">
        <f t="shared" si="2"/>
        <v>0</v>
      </c>
      <c r="G36" s="8">
        <f t="shared" si="2"/>
        <v>39</v>
      </c>
      <c r="H36" s="8">
        <f t="shared" si="2"/>
        <v>65</v>
      </c>
      <c r="I36" s="8">
        <f t="shared" si="2"/>
        <v>51</v>
      </c>
    </row>
    <row r="37" spans="1:9" ht="12.75">
      <c r="A37" s="3"/>
      <c r="B37" s="6" t="s">
        <v>8</v>
      </c>
      <c r="C37" s="7">
        <v>6</v>
      </c>
      <c r="D37" s="7">
        <v>7</v>
      </c>
      <c r="E37" s="7">
        <v>4</v>
      </c>
      <c r="F37" s="7">
        <v>0</v>
      </c>
      <c r="G37" s="7">
        <v>2</v>
      </c>
      <c r="H37" s="7">
        <v>5</v>
      </c>
      <c r="I37" s="7">
        <v>3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188</v>
      </c>
      <c r="D39" s="2" t="s">
        <v>97</v>
      </c>
      <c r="E39" s="2" t="s">
        <v>213</v>
      </c>
      <c r="G39" s="2" t="s">
        <v>100</v>
      </c>
      <c r="H39" s="186" t="s">
        <v>106</v>
      </c>
      <c r="I39" s="2" t="s">
        <v>112</v>
      </c>
    </row>
    <row r="40" spans="1:9" ht="12.75">
      <c r="A40" s="3"/>
      <c r="B40" t="s">
        <v>7</v>
      </c>
      <c r="C40" s="9">
        <v>42.8</v>
      </c>
      <c r="D40" s="9">
        <v>43.4</v>
      </c>
      <c r="E40" s="9">
        <v>43.8</v>
      </c>
      <c r="F40" s="9">
        <v>0</v>
      </c>
      <c r="G40" s="9">
        <v>44.3</v>
      </c>
      <c r="H40" s="9">
        <v>47</v>
      </c>
      <c r="I40" s="9">
        <v>44.4</v>
      </c>
    </row>
    <row r="41" spans="1:9" ht="12.75">
      <c r="A41" s="3"/>
      <c r="B41" t="s">
        <v>11</v>
      </c>
      <c r="C41" s="2" t="s">
        <v>189</v>
      </c>
      <c r="E41" s="2" t="s">
        <v>217</v>
      </c>
      <c r="G41" s="2" t="s">
        <v>98</v>
      </c>
      <c r="H41" s="186" t="s">
        <v>104</v>
      </c>
      <c r="I41" s="2" t="s">
        <v>113</v>
      </c>
    </row>
    <row r="42" spans="1:9" ht="12.75">
      <c r="A42" s="3"/>
      <c r="B42" t="s">
        <v>7</v>
      </c>
      <c r="C42" s="9">
        <v>43.6</v>
      </c>
      <c r="D42" s="9">
        <v>0</v>
      </c>
      <c r="E42" s="9">
        <v>45.5</v>
      </c>
      <c r="F42" s="9">
        <v>0</v>
      </c>
      <c r="G42" s="9">
        <v>43.5</v>
      </c>
      <c r="H42" s="9">
        <v>41.7</v>
      </c>
      <c r="I42" s="9">
        <v>44.3</v>
      </c>
    </row>
    <row r="43" spans="1:9" ht="12.75">
      <c r="A43" s="3"/>
      <c r="B43" t="s">
        <v>12</v>
      </c>
      <c r="C43" s="9">
        <f aca="true" t="shared" si="3" ref="C43:I43">C42+C40</f>
        <v>86.4</v>
      </c>
      <c r="D43" s="9">
        <f t="shared" si="3"/>
        <v>43.4</v>
      </c>
      <c r="E43" s="9">
        <f t="shared" si="3"/>
        <v>89.3</v>
      </c>
      <c r="F43" s="9">
        <f t="shared" si="3"/>
        <v>0</v>
      </c>
      <c r="G43" s="9">
        <f t="shared" si="3"/>
        <v>87.8</v>
      </c>
      <c r="H43" s="9">
        <f t="shared" si="3"/>
        <v>88.7</v>
      </c>
      <c r="I43" s="9">
        <f t="shared" si="3"/>
        <v>88.69999999999999</v>
      </c>
    </row>
    <row r="44" spans="1:9" ht="12.75">
      <c r="A44" s="3"/>
      <c r="B44" s="6" t="s">
        <v>8</v>
      </c>
      <c r="C44" s="7">
        <v>7</v>
      </c>
      <c r="D44" s="7">
        <v>2</v>
      </c>
      <c r="E44" s="7">
        <v>3</v>
      </c>
      <c r="F44" s="7">
        <v>0</v>
      </c>
      <c r="G44" s="7">
        <v>6</v>
      </c>
      <c r="H44" s="7">
        <v>5</v>
      </c>
      <c r="I44" s="7">
        <v>5</v>
      </c>
    </row>
    <row r="45" spans="1:2" ht="12.75">
      <c r="A45" s="3"/>
      <c r="B45" s="4" t="s">
        <v>81</v>
      </c>
    </row>
    <row r="46" spans="1:9" ht="12.75">
      <c r="A46" s="3">
        <v>6</v>
      </c>
      <c r="B46" t="s">
        <v>10</v>
      </c>
      <c r="C46" s="2" t="s">
        <v>191</v>
      </c>
      <c r="D46" s="2" t="s">
        <v>95</v>
      </c>
      <c r="E46" s="2" t="s">
        <v>213</v>
      </c>
      <c r="G46" s="2" t="s">
        <v>101</v>
      </c>
      <c r="I46" s="2" t="s">
        <v>112</v>
      </c>
    </row>
    <row r="47" spans="1:9" ht="12.75">
      <c r="A47" s="3"/>
      <c r="B47" t="s">
        <v>16</v>
      </c>
      <c r="C47" s="9">
        <v>5.24</v>
      </c>
      <c r="D47" s="9">
        <v>5.13</v>
      </c>
      <c r="E47" s="9">
        <v>4.48</v>
      </c>
      <c r="F47" s="9">
        <v>0</v>
      </c>
      <c r="G47" s="9">
        <v>3.64</v>
      </c>
      <c r="H47" s="9">
        <v>0</v>
      </c>
      <c r="I47" s="9">
        <v>6.76</v>
      </c>
    </row>
    <row r="48" spans="1:9" ht="12.75">
      <c r="A48" s="3"/>
      <c r="B48" t="s">
        <v>11</v>
      </c>
      <c r="C48" s="2" t="s">
        <v>192</v>
      </c>
      <c r="E48" s="2" t="s">
        <v>216</v>
      </c>
      <c r="G48" s="2" t="s">
        <v>100</v>
      </c>
      <c r="I48" s="2" t="s">
        <v>113</v>
      </c>
    </row>
    <row r="49" spans="1:9" ht="12.75">
      <c r="A49" s="3"/>
      <c r="B49" t="s">
        <v>16</v>
      </c>
      <c r="C49" s="9">
        <v>3.93</v>
      </c>
      <c r="D49" s="9">
        <v>0</v>
      </c>
      <c r="E49" s="9">
        <v>4.72</v>
      </c>
      <c r="F49" s="9">
        <v>0</v>
      </c>
      <c r="G49" s="9">
        <v>3.87</v>
      </c>
      <c r="H49" s="9">
        <v>0</v>
      </c>
      <c r="I49" s="9">
        <v>4.29</v>
      </c>
    </row>
    <row r="50" spans="1:9" ht="12.75">
      <c r="A50" s="3"/>
      <c r="B50" t="s">
        <v>17</v>
      </c>
      <c r="C50" s="9">
        <f aca="true" t="shared" si="4" ref="C50:I50">C49+C47</f>
        <v>9.17</v>
      </c>
      <c r="D50" s="9">
        <f t="shared" si="4"/>
        <v>5.13</v>
      </c>
      <c r="E50" s="9">
        <f t="shared" si="4"/>
        <v>9.2</v>
      </c>
      <c r="F50" s="9">
        <f t="shared" si="4"/>
        <v>0</v>
      </c>
      <c r="G50" s="9">
        <f t="shared" si="4"/>
        <v>7.51</v>
      </c>
      <c r="H50" s="9">
        <f t="shared" si="4"/>
        <v>0</v>
      </c>
      <c r="I50" s="9">
        <f t="shared" si="4"/>
        <v>11.05</v>
      </c>
    </row>
    <row r="51" spans="1:9" ht="12.75">
      <c r="A51" s="3"/>
      <c r="B51" s="6" t="s">
        <v>8</v>
      </c>
      <c r="C51" s="7">
        <v>5</v>
      </c>
      <c r="D51" s="7">
        <v>3</v>
      </c>
      <c r="E51" s="7">
        <v>6</v>
      </c>
      <c r="F51" s="7">
        <v>0</v>
      </c>
      <c r="G51" s="7">
        <v>4</v>
      </c>
      <c r="H51" s="7">
        <v>0</v>
      </c>
      <c r="I51" s="7">
        <v>7</v>
      </c>
    </row>
    <row r="52" spans="1:3" ht="12.75">
      <c r="A52" s="3"/>
      <c r="B52" s="4" t="s">
        <v>19</v>
      </c>
      <c r="C52" s="244"/>
    </row>
    <row r="53" spans="1:9" ht="12.75">
      <c r="A53" s="3">
        <v>7</v>
      </c>
      <c r="B53" t="s">
        <v>83</v>
      </c>
      <c r="C53" s="5">
        <v>54.6</v>
      </c>
      <c r="D53" s="5">
        <v>0</v>
      </c>
      <c r="E53" s="5">
        <v>55.5</v>
      </c>
      <c r="F53" s="5">
        <v>0</v>
      </c>
      <c r="G53" s="5">
        <v>59.6</v>
      </c>
      <c r="H53" s="5">
        <v>56.9</v>
      </c>
      <c r="I53" s="5">
        <v>58.8</v>
      </c>
    </row>
    <row r="54" spans="1:9" ht="12.75">
      <c r="A54" s="3"/>
      <c r="B54" t="s">
        <v>84</v>
      </c>
      <c r="C54" s="5">
        <v>0</v>
      </c>
      <c r="D54" s="5">
        <v>0</v>
      </c>
      <c r="E54" s="5">
        <v>58.1</v>
      </c>
      <c r="F54" s="5">
        <v>0</v>
      </c>
      <c r="G54" s="5">
        <v>0</v>
      </c>
      <c r="H54" s="5">
        <v>0</v>
      </c>
      <c r="I54" s="5">
        <v>0</v>
      </c>
    </row>
    <row r="55" spans="1:9" ht="12.75">
      <c r="A55" s="3"/>
      <c r="B55" t="s">
        <v>12</v>
      </c>
      <c r="C55" s="45">
        <f aca="true" t="shared" si="5" ref="C55:I55">C54+C53</f>
        <v>54.6</v>
      </c>
      <c r="D55" s="45">
        <f t="shared" si="5"/>
        <v>0</v>
      </c>
      <c r="E55" s="45">
        <f t="shared" si="5"/>
        <v>113.6</v>
      </c>
      <c r="F55" s="45">
        <f t="shared" si="5"/>
        <v>0</v>
      </c>
      <c r="G55" s="45">
        <f t="shared" si="5"/>
        <v>59.6</v>
      </c>
      <c r="H55" s="45">
        <f t="shared" si="5"/>
        <v>56.9</v>
      </c>
      <c r="I55" s="45">
        <f t="shared" si="5"/>
        <v>58.8</v>
      </c>
    </row>
    <row r="56" spans="1:9" ht="12.75">
      <c r="A56" s="3"/>
      <c r="B56" s="12" t="s">
        <v>8</v>
      </c>
      <c r="C56" s="7">
        <v>6</v>
      </c>
      <c r="D56" s="7">
        <v>0</v>
      </c>
      <c r="E56" s="7">
        <v>7</v>
      </c>
      <c r="F56" s="7">
        <v>0</v>
      </c>
      <c r="G56" s="7">
        <v>3</v>
      </c>
      <c r="H56" s="7">
        <v>5</v>
      </c>
      <c r="I56" s="7">
        <v>4</v>
      </c>
    </row>
    <row r="57" ht="12.75">
      <c r="D57" s="192"/>
    </row>
    <row r="58" ht="12.75">
      <c r="D58" s="192"/>
    </row>
    <row r="59" spans="2:9" ht="12.75">
      <c r="B59" s="6" t="s">
        <v>20</v>
      </c>
      <c r="C59" s="10">
        <f aca="true" t="shared" si="6" ref="C59:I59">C56+C51+C44+C37+C30+C19+C8</f>
        <v>39</v>
      </c>
      <c r="D59" s="10">
        <f t="shared" si="6"/>
        <v>16</v>
      </c>
      <c r="E59" s="10">
        <f t="shared" si="6"/>
        <v>40</v>
      </c>
      <c r="F59" s="10">
        <f>F56+F51+F44+F37+F30+F19+F8</f>
        <v>0</v>
      </c>
      <c r="G59" s="10">
        <f t="shared" si="6"/>
        <v>26</v>
      </c>
      <c r="H59" s="10">
        <f t="shared" si="6"/>
        <v>25</v>
      </c>
      <c r="I59" s="10">
        <f t="shared" si="6"/>
        <v>35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7109375" style="2" customWidth="1"/>
    <col min="6" max="8" width="10.7109375" style="2" customWidth="1"/>
  </cols>
  <sheetData>
    <row r="2" spans="1:8" ht="18">
      <c r="A2" s="17" t="s">
        <v>60</v>
      </c>
      <c r="B2" s="17"/>
      <c r="C2" s="17"/>
      <c r="D2" s="17"/>
      <c r="E2" s="17"/>
      <c r="F2" s="17"/>
      <c r="G2" s="17"/>
      <c r="H2" s="17"/>
    </row>
    <row r="4" spans="1:8" ht="15.75">
      <c r="A4" s="1" t="s">
        <v>79</v>
      </c>
      <c r="B4"/>
      <c r="C4" s="3" t="s">
        <v>86</v>
      </c>
      <c r="F4" s="3" t="s">
        <v>80</v>
      </c>
      <c r="G4" s="46" t="str">
        <f>'Boys U11'!G2</f>
        <v>23rd January 2011</v>
      </c>
      <c r="H4" s="42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43"/>
      <c r="G6" s="24"/>
      <c r="H6" s="24"/>
    </row>
    <row r="8" spans="1:8" ht="25.5">
      <c r="A8" s="4" t="s">
        <v>61</v>
      </c>
      <c r="B8" s="3" t="s">
        <v>1</v>
      </c>
      <c r="C8" s="3" t="s">
        <v>2</v>
      </c>
      <c r="D8" s="3" t="s">
        <v>3</v>
      </c>
      <c r="E8" s="200" t="str">
        <f>'Boys U11'!F5</f>
        <v>Goring &amp; Wallingford</v>
      </c>
      <c r="F8" s="3" t="s">
        <v>4</v>
      </c>
      <c r="G8" s="3" t="s">
        <v>22</v>
      </c>
      <c r="H8" s="3" t="s">
        <v>5</v>
      </c>
    </row>
    <row r="9" ht="12.75">
      <c r="A9" s="46" t="str">
        <f>'Boys U11'!G2</f>
        <v>23rd January 2011</v>
      </c>
    </row>
    <row r="10" ht="12.75">
      <c r="A10" s="4" t="s">
        <v>55</v>
      </c>
    </row>
    <row r="11" spans="1:8" ht="12.75">
      <c r="A11" s="36" t="s">
        <v>49</v>
      </c>
      <c r="B11" s="8">
        <f>'Boys U11'!C59</f>
        <v>39</v>
      </c>
      <c r="C11" s="8">
        <f>'Boys U11'!D59</f>
        <v>16</v>
      </c>
      <c r="D11" s="8">
        <f>'Boys U11'!E59</f>
        <v>40</v>
      </c>
      <c r="E11" s="8">
        <f>'Boys U11'!F59</f>
        <v>0</v>
      </c>
      <c r="F11" s="8">
        <f>'Boys U11'!G59</f>
        <v>26</v>
      </c>
      <c r="G11" s="8">
        <f>'Boys U11'!H59</f>
        <v>25</v>
      </c>
      <c r="H11" s="8">
        <f>'Boys U11'!I59</f>
        <v>35</v>
      </c>
    </row>
    <row r="12" spans="1:8" ht="12.75">
      <c r="A12" s="36" t="s">
        <v>54</v>
      </c>
      <c r="B12" s="8">
        <f>'Girls U11'!C59</f>
        <v>30</v>
      </c>
      <c r="C12" s="8">
        <f>'Girls U11'!D59</f>
        <v>48</v>
      </c>
      <c r="D12" s="8">
        <f>'Girls U11'!E59</f>
        <v>28</v>
      </c>
      <c r="E12" s="8">
        <f>'Girls U11'!F59</f>
        <v>0</v>
      </c>
      <c r="F12" s="8">
        <f>'Girls U11'!G59</f>
        <v>18</v>
      </c>
      <c r="G12" s="8">
        <f>'Girls U11'!H59</f>
        <v>35</v>
      </c>
      <c r="H12" s="8">
        <f>'Girls U11'!I59</f>
        <v>30</v>
      </c>
    </row>
    <row r="13" spans="1:8" ht="12.75">
      <c r="A13" s="20" t="s">
        <v>57</v>
      </c>
      <c r="B13" s="25">
        <f aca="true" t="shared" si="0" ref="B13:H13">SUM(B11:B12)</f>
        <v>69</v>
      </c>
      <c r="C13" s="25">
        <f t="shared" si="0"/>
        <v>64</v>
      </c>
      <c r="D13" s="25">
        <f t="shared" si="0"/>
        <v>68</v>
      </c>
      <c r="E13" s="25">
        <f t="shared" si="0"/>
        <v>0</v>
      </c>
      <c r="F13" s="25">
        <f t="shared" si="0"/>
        <v>44</v>
      </c>
      <c r="G13" s="25">
        <f t="shared" si="0"/>
        <v>60</v>
      </c>
      <c r="H13" s="25">
        <f t="shared" si="0"/>
        <v>65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62</v>
      </c>
      <c r="B15" s="27">
        <f>RANK(B13,$B13:$H13,0)</f>
        <v>1</v>
      </c>
      <c r="C15" s="27">
        <f aca="true" t="shared" si="1" ref="C15:H15">RANK(C13,$B13:$H13,0)</f>
        <v>4</v>
      </c>
      <c r="D15" s="27">
        <f t="shared" si="1"/>
        <v>2</v>
      </c>
      <c r="E15" s="27">
        <f t="shared" si="1"/>
        <v>7</v>
      </c>
      <c r="F15" s="27">
        <f t="shared" si="1"/>
        <v>6</v>
      </c>
      <c r="G15" s="27">
        <f t="shared" si="1"/>
        <v>5</v>
      </c>
      <c r="H15" s="27">
        <f t="shared" si="1"/>
        <v>3</v>
      </c>
    </row>
    <row r="17" ht="12.75">
      <c r="A17" s="4" t="s">
        <v>58</v>
      </c>
    </row>
    <row r="18" spans="1:8" ht="12.75">
      <c r="A18" s="36" t="s">
        <v>49</v>
      </c>
      <c r="B18" s="8">
        <f>'Boys U13'!C52</f>
        <v>34</v>
      </c>
      <c r="C18" s="8">
        <f>'Boys U13'!D52</f>
        <v>8</v>
      </c>
      <c r="D18" s="8">
        <f>'Boys U13'!E52</f>
        <v>48</v>
      </c>
      <c r="E18" s="8">
        <f>'Boys U13'!F52</f>
        <v>0</v>
      </c>
      <c r="F18" s="8">
        <f>'Boys U13'!G52</f>
        <v>48</v>
      </c>
      <c r="G18" s="8">
        <f>'Boys U13'!H52</f>
        <v>38</v>
      </c>
      <c r="H18" s="8">
        <f>'Boys U13'!I52</f>
        <v>19</v>
      </c>
    </row>
    <row r="19" spans="1:8" ht="12.75">
      <c r="A19" s="36" t="s">
        <v>54</v>
      </c>
      <c r="B19" s="8">
        <f>'Girls U13'!C52</f>
        <v>6</v>
      </c>
      <c r="C19" s="8">
        <f>'Girls U13'!D52</f>
        <v>24</v>
      </c>
      <c r="D19" s="8">
        <f>'Girls U13'!E52</f>
        <v>51</v>
      </c>
      <c r="E19" s="8">
        <f>'Girls U13'!F52</f>
        <v>0</v>
      </c>
      <c r="F19" s="8">
        <f>'Girls U13'!G52</f>
        <v>42</v>
      </c>
      <c r="G19" s="8">
        <f>'Girls U13'!H52</f>
        <v>41</v>
      </c>
      <c r="H19" s="8">
        <f>'Girls U13'!I52</f>
        <v>30</v>
      </c>
    </row>
    <row r="20" spans="1:8" ht="12.75">
      <c r="A20" s="20" t="s">
        <v>57</v>
      </c>
      <c r="B20" s="25">
        <f>SUM(B18:B19)</f>
        <v>40</v>
      </c>
      <c r="C20" s="25">
        <f aca="true" t="shared" si="2" ref="C20:H20">SUM(C18:C19)</f>
        <v>32</v>
      </c>
      <c r="D20" s="25">
        <f t="shared" si="2"/>
        <v>99</v>
      </c>
      <c r="E20" s="25">
        <f t="shared" si="2"/>
        <v>0</v>
      </c>
      <c r="F20" s="25">
        <f t="shared" si="2"/>
        <v>90</v>
      </c>
      <c r="G20" s="25">
        <f t="shared" si="2"/>
        <v>79</v>
      </c>
      <c r="H20" s="25">
        <f t="shared" si="2"/>
        <v>49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62</v>
      </c>
      <c r="B22" s="27">
        <f>RANK(B20,$B20:$H20,0)</f>
        <v>5</v>
      </c>
      <c r="C22" s="27">
        <f aca="true" t="shared" si="3" ref="C22:H22">RANK(C20,$B20:$H20,0)</f>
        <v>6</v>
      </c>
      <c r="D22" s="27">
        <f t="shared" si="3"/>
        <v>1</v>
      </c>
      <c r="E22" s="27">
        <f t="shared" si="3"/>
        <v>7</v>
      </c>
      <c r="F22" s="27">
        <f t="shared" si="3"/>
        <v>2</v>
      </c>
      <c r="G22" s="27">
        <f t="shared" si="3"/>
        <v>3</v>
      </c>
      <c r="H22" s="27">
        <f t="shared" si="3"/>
        <v>4</v>
      </c>
    </row>
    <row r="24" spans="1:8" ht="12.75">
      <c r="A24" s="4" t="s">
        <v>49</v>
      </c>
      <c r="B24" s="8"/>
      <c r="C24" s="8"/>
      <c r="D24" s="8"/>
      <c r="E24" s="8"/>
      <c r="F24" s="8"/>
      <c r="G24" s="8"/>
      <c r="H24" s="8"/>
    </row>
    <row r="25" spans="1:8" ht="12.75">
      <c r="A25" t="s">
        <v>59</v>
      </c>
      <c r="B25" s="8">
        <f>'Results by event'!C52</f>
        <v>0</v>
      </c>
      <c r="C25" s="8">
        <f>'Results by event'!D52</f>
        <v>137</v>
      </c>
      <c r="D25" s="8">
        <f>'Results by event'!E52</f>
        <v>247</v>
      </c>
      <c r="E25" s="8">
        <f>'Results by event'!F52</f>
        <v>0</v>
      </c>
      <c r="F25" s="8">
        <f>'Results by event'!G52</f>
        <v>0</v>
      </c>
      <c r="G25" s="8">
        <f>'Results by event'!H52</f>
        <v>0</v>
      </c>
      <c r="H25" s="8">
        <f>'Results by event'!I52</f>
        <v>145</v>
      </c>
    </row>
    <row r="26" spans="1:8" ht="12.75">
      <c r="A26" s="20" t="s">
        <v>57</v>
      </c>
      <c r="B26" s="25">
        <f aca="true" t="shared" si="4" ref="B26:H26">B25</f>
        <v>0</v>
      </c>
      <c r="C26" s="25">
        <f t="shared" si="4"/>
        <v>137</v>
      </c>
      <c r="D26" s="25">
        <f t="shared" si="4"/>
        <v>247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145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62</v>
      </c>
      <c r="B28" s="27">
        <f>RANK(B26,$B26:$H26,0)</f>
        <v>4</v>
      </c>
      <c r="C28" s="27">
        <f aca="true" t="shared" si="5" ref="C28:H28">RANK(C26,$B26:$H26,0)</f>
        <v>3</v>
      </c>
      <c r="D28" s="27">
        <f t="shared" si="5"/>
        <v>1</v>
      </c>
      <c r="E28" s="27">
        <f t="shared" si="5"/>
        <v>4</v>
      </c>
      <c r="F28" s="27">
        <f t="shared" si="5"/>
        <v>4</v>
      </c>
      <c r="G28" s="27">
        <f t="shared" si="5"/>
        <v>4</v>
      </c>
      <c r="H28" s="27">
        <f t="shared" si="5"/>
        <v>2</v>
      </c>
    </row>
    <row r="29" spans="1:8" ht="12.75">
      <c r="A29" s="4" t="s">
        <v>54</v>
      </c>
      <c r="B29" s="8"/>
      <c r="C29" s="8"/>
      <c r="D29" s="8"/>
      <c r="E29" s="8"/>
      <c r="F29" s="8"/>
      <c r="G29" s="8"/>
      <c r="H29" s="8"/>
    </row>
    <row r="30" spans="1:8" ht="12.75">
      <c r="A30" t="s">
        <v>59</v>
      </c>
      <c r="B30" s="8">
        <f>'Results by event'!C55</f>
        <v>167</v>
      </c>
      <c r="C30" s="8">
        <f>'Results by event'!D55</f>
        <v>179</v>
      </c>
      <c r="D30" s="8">
        <f>'Results by event'!E55</f>
        <v>54</v>
      </c>
      <c r="E30" s="8">
        <f>'Results by event'!F55</f>
        <v>0</v>
      </c>
      <c r="F30" s="8">
        <f>'Results by event'!G55</f>
        <v>110</v>
      </c>
      <c r="G30" s="8">
        <f>'Results by event'!H55</f>
        <v>105</v>
      </c>
      <c r="H30" s="8">
        <f>'Results by event'!I55</f>
        <v>136</v>
      </c>
    </row>
    <row r="31" spans="1:8" ht="12.75">
      <c r="A31" s="20" t="s">
        <v>57</v>
      </c>
      <c r="B31" s="25">
        <f aca="true" t="shared" si="6" ref="B31:H31">B30</f>
        <v>167</v>
      </c>
      <c r="C31" s="25">
        <f t="shared" si="6"/>
        <v>179</v>
      </c>
      <c r="D31" s="25">
        <f t="shared" si="6"/>
        <v>54</v>
      </c>
      <c r="E31" s="25">
        <f t="shared" si="6"/>
        <v>0</v>
      </c>
      <c r="F31" s="25">
        <f t="shared" si="6"/>
        <v>110</v>
      </c>
      <c r="G31" s="25">
        <f t="shared" si="6"/>
        <v>105</v>
      </c>
      <c r="H31" s="25">
        <f t="shared" si="6"/>
        <v>136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62</v>
      </c>
      <c r="B33" s="29">
        <f>RANK(B31,$B31:$H31,0)</f>
        <v>2</v>
      </c>
      <c r="C33" s="29">
        <f aca="true" t="shared" si="7" ref="C33:H33">RANK(C31,$B31:$H31,0)</f>
        <v>1</v>
      </c>
      <c r="D33" s="29">
        <f t="shared" si="7"/>
        <v>6</v>
      </c>
      <c r="E33" s="29">
        <f t="shared" si="7"/>
        <v>7</v>
      </c>
      <c r="F33" s="29">
        <f t="shared" si="7"/>
        <v>4</v>
      </c>
      <c r="G33" s="29">
        <f t="shared" si="7"/>
        <v>5</v>
      </c>
      <c r="H33" s="29">
        <f t="shared" si="7"/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82">
      <selection activeCell="B114" sqref="B114"/>
    </sheetView>
  </sheetViews>
  <sheetFormatPr defaultColWidth="9.140625" defaultRowHeight="12.75"/>
  <cols>
    <col min="1" max="1" width="10.57421875" style="0" customWidth="1"/>
    <col min="2" max="2" width="11.28125" style="0" customWidth="1"/>
    <col min="3" max="3" width="10.57421875" style="0" customWidth="1"/>
    <col min="5" max="5" width="11.7109375" style="0" customWidth="1"/>
  </cols>
  <sheetData>
    <row r="1" spans="1:8" ht="15.75">
      <c r="A1" s="16" t="s">
        <v>63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64</v>
      </c>
      <c r="B2" s="4"/>
    </row>
    <row r="3" spans="1:8" ht="25.5">
      <c r="A3" s="46"/>
      <c r="B3" s="3" t="s">
        <v>1</v>
      </c>
      <c r="C3" s="3" t="s">
        <v>2</v>
      </c>
      <c r="D3" s="3" t="s">
        <v>3</v>
      </c>
      <c r="E3" s="200" t="str">
        <f>'Boys U11'!F5</f>
        <v>Goring &amp; Wallingford</v>
      </c>
      <c r="F3" s="3" t="s">
        <v>4</v>
      </c>
      <c r="G3" s="3" t="s">
        <v>22</v>
      </c>
      <c r="H3" s="3" t="s">
        <v>5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55</v>
      </c>
      <c r="B5" s="2"/>
      <c r="C5" s="2"/>
      <c r="D5" s="2"/>
      <c r="E5" s="2"/>
      <c r="F5" s="2"/>
      <c r="G5" s="2"/>
      <c r="H5" s="2"/>
    </row>
    <row r="6" spans="1:8" ht="12.75">
      <c r="A6" s="36" t="s">
        <v>49</v>
      </c>
      <c r="B6" s="8">
        <f>'[1]Summary Results'!B$11</f>
        <v>28</v>
      </c>
      <c r="C6" s="8">
        <f>'[1]Summary Results'!C$11</f>
        <v>33</v>
      </c>
      <c r="D6" s="8">
        <f>'[1]Summary Results'!D$11</f>
        <v>41</v>
      </c>
      <c r="E6" s="8">
        <f>'[1]Summary Results'!E$11</f>
        <v>8</v>
      </c>
      <c r="F6" s="8">
        <f>'[1]Summary Results'!F$11</f>
        <v>31</v>
      </c>
      <c r="G6" s="8">
        <f>'[1]Summary Results'!G$11</f>
        <v>28</v>
      </c>
      <c r="H6" s="8">
        <f>'[1]Summary Results'!H$11</f>
        <v>11</v>
      </c>
    </row>
    <row r="7" spans="1:8" ht="12.75">
      <c r="A7" s="36" t="s">
        <v>54</v>
      </c>
      <c r="B7" s="8">
        <f>'[1]Summary Results'!B$12</f>
        <v>24</v>
      </c>
      <c r="C7" s="8">
        <f>'[1]Summary Results'!C$12</f>
        <v>41</v>
      </c>
      <c r="D7" s="8">
        <f>'[1]Summary Results'!D$12</f>
        <v>35</v>
      </c>
      <c r="E7" s="8">
        <f>'[1]Summary Results'!E$12</f>
        <v>19</v>
      </c>
      <c r="F7" s="8">
        <f>'[1]Summary Results'!F$12</f>
        <v>19</v>
      </c>
      <c r="G7" s="8">
        <f>'[1]Summary Results'!G$12</f>
        <v>36</v>
      </c>
      <c r="H7" s="8">
        <f>'[1]Summary Results'!H$12</f>
        <v>23</v>
      </c>
    </row>
    <row r="8" spans="1:8" ht="12.75">
      <c r="A8" s="20" t="s">
        <v>57</v>
      </c>
      <c r="B8" s="25">
        <f aca="true" t="shared" si="0" ref="B8:H8">SUM(B6:B7)</f>
        <v>52</v>
      </c>
      <c r="C8" s="25">
        <f t="shared" si="0"/>
        <v>74</v>
      </c>
      <c r="D8" s="25">
        <f t="shared" si="0"/>
        <v>76</v>
      </c>
      <c r="E8" s="25">
        <f t="shared" si="0"/>
        <v>27</v>
      </c>
      <c r="F8" s="25">
        <f t="shared" si="0"/>
        <v>50</v>
      </c>
      <c r="G8" s="25">
        <f t="shared" si="0"/>
        <v>64</v>
      </c>
      <c r="H8" s="25">
        <f t="shared" si="0"/>
        <v>34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26" t="s">
        <v>62</v>
      </c>
      <c r="B10" s="27">
        <f>'[1]Summary Results'!B$15</f>
        <v>4</v>
      </c>
      <c r="C10" s="27">
        <f>'[1]Summary Results'!C$15</f>
        <v>2</v>
      </c>
      <c r="D10" s="27">
        <f>'[1]Summary Results'!D$15</f>
        <v>1</v>
      </c>
      <c r="E10" s="27">
        <f>'[1]Summary Results'!E$15</f>
        <v>7</v>
      </c>
      <c r="F10" s="27">
        <f>'[1]Summary Results'!F$15</f>
        <v>5</v>
      </c>
      <c r="G10" s="27">
        <f>'[1]Summary Results'!G$15</f>
        <v>3</v>
      </c>
      <c r="H10" s="27">
        <f>'[1]Summary Results'!H$15</f>
        <v>6</v>
      </c>
    </row>
    <row r="11" spans="1:8" ht="12.75">
      <c r="A11" s="30"/>
      <c r="B11" s="13"/>
      <c r="C11" s="13"/>
      <c r="D11" s="13"/>
      <c r="E11" s="13"/>
      <c r="F11" s="13"/>
      <c r="G11" s="13"/>
      <c r="H11" s="13"/>
    </row>
    <row r="12" spans="1:8" ht="12.75">
      <c r="A12" s="4" t="s">
        <v>58</v>
      </c>
      <c r="B12" s="2"/>
      <c r="C12" s="2"/>
      <c r="D12" s="2"/>
      <c r="E12" s="2"/>
      <c r="F12" s="2"/>
      <c r="G12" s="2"/>
      <c r="H12" s="2"/>
    </row>
    <row r="13" spans="1:8" ht="12.75">
      <c r="A13" s="36" t="s">
        <v>49</v>
      </c>
      <c r="B13" s="8">
        <f>'[1]Summary Results'!B$17</f>
        <v>7</v>
      </c>
      <c r="C13" s="8">
        <f>'[1]Summary Results'!C$17</f>
        <v>24</v>
      </c>
      <c r="D13" s="8">
        <f>'[1]Summary Results'!D$17</f>
        <v>55</v>
      </c>
      <c r="E13" s="8">
        <f>'[1]Summary Results'!E$17</f>
        <v>15</v>
      </c>
      <c r="F13" s="8">
        <f>'[1]Summary Results'!F$17</f>
        <v>46</v>
      </c>
      <c r="G13" s="8">
        <f>'[1]Summary Results'!G$17</f>
        <v>29</v>
      </c>
      <c r="H13" s="8">
        <f>'[1]Summary Results'!H$17</f>
        <v>32</v>
      </c>
    </row>
    <row r="14" spans="1:8" ht="12.75">
      <c r="A14" s="36" t="s">
        <v>54</v>
      </c>
      <c r="B14" s="8">
        <f>'[1]Summary Results'!B$18</f>
        <v>21</v>
      </c>
      <c r="C14" s="8">
        <f>'[1]Summary Results'!C$18</f>
        <v>30</v>
      </c>
      <c r="D14" s="8">
        <f>'[1]Summary Results'!D$18</f>
        <v>51</v>
      </c>
      <c r="E14" s="8">
        <f>'[1]Summary Results'!E$18</f>
        <v>0</v>
      </c>
      <c r="F14" s="8">
        <f>'[1]Summary Results'!F$18</f>
        <v>48</v>
      </c>
      <c r="G14" s="8">
        <f>'[1]Summary Results'!G$18</f>
        <v>32</v>
      </c>
      <c r="H14" s="8">
        <f>'[1]Summary Results'!H$18</f>
        <v>25</v>
      </c>
    </row>
    <row r="15" spans="1:8" ht="12.75">
      <c r="A15" s="20" t="s">
        <v>57</v>
      </c>
      <c r="B15" s="25">
        <f>SUM(B13:B14)</f>
        <v>28</v>
      </c>
      <c r="C15" s="25">
        <f aca="true" t="shared" si="1" ref="C15:H15">C13+C14</f>
        <v>54</v>
      </c>
      <c r="D15" s="25">
        <f t="shared" si="1"/>
        <v>106</v>
      </c>
      <c r="E15" s="25">
        <f t="shared" si="1"/>
        <v>15</v>
      </c>
      <c r="F15" s="25">
        <f t="shared" si="1"/>
        <v>94</v>
      </c>
      <c r="G15" s="25">
        <f t="shared" si="1"/>
        <v>61</v>
      </c>
      <c r="H15" s="25">
        <f t="shared" si="1"/>
        <v>57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26" t="s">
        <v>62</v>
      </c>
      <c r="B17" s="27">
        <f aca="true" t="shared" si="2" ref="B17:H17">RANK(B15,$B15:$H15,0)</f>
        <v>6</v>
      </c>
      <c r="C17" s="27">
        <f t="shared" si="2"/>
        <v>5</v>
      </c>
      <c r="D17" s="27">
        <f t="shared" si="2"/>
        <v>1</v>
      </c>
      <c r="E17" s="27">
        <f t="shared" si="2"/>
        <v>7</v>
      </c>
      <c r="F17" s="27">
        <f t="shared" si="2"/>
        <v>2</v>
      </c>
      <c r="G17" s="27">
        <f t="shared" si="2"/>
        <v>3</v>
      </c>
      <c r="H17" s="27">
        <f t="shared" si="2"/>
        <v>4</v>
      </c>
    </row>
    <row r="18" spans="10:16" ht="12.75">
      <c r="J18" s="8"/>
      <c r="K18" s="8"/>
      <c r="L18" s="8"/>
      <c r="M18" s="8"/>
      <c r="N18" s="8"/>
      <c r="O18" s="8"/>
      <c r="P18" s="8"/>
    </row>
    <row r="19" spans="1:8" ht="12.75">
      <c r="A19" s="4" t="s">
        <v>59</v>
      </c>
      <c r="B19" s="8"/>
      <c r="C19" s="8"/>
      <c r="D19" s="8"/>
      <c r="E19" s="8"/>
      <c r="F19" s="8"/>
      <c r="G19" s="8"/>
      <c r="H19" s="8"/>
    </row>
    <row r="20" spans="1:8" ht="12.75">
      <c r="A20" s="36" t="s">
        <v>49</v>
      </c>
      <c r="B20" s="25">
        <f>'[1]Summary Results'!B$24</f>
        <v>0</v>
      </c>
      <c r="C20" s="25">
        <f>'[1]Summary Results'!C$24</f>
        <v>130</v>
      </c>
      <c r="D20" s="25">
        <f>'[1]Summary Results'!D$24</f>
        <v>232</v>
      </c>
      <c r="E20" s="25">
        <f>'[1]Summary Results'!E$24</f>
        <v>0</v>
      </c>
      <c r="F20" s="25">
        <f>'[1]Summary Results'!F$24</f>
        <v>0</v>
      </c>
      <c r="G20" s="25">
        <f>'[1]Summary Results'!G$24</f>
        <v>0</v>
      </c>
      <c r="H20" s="25">
        <f>'[1]Summary Results'!H$24</f>
        <v>121</v>
      </c>
    </row>
    <row r="21" spans="1:8" ht="12.75">
      <c r="A21" s="20" t="s">
        <v>57</v>
      </c>
      <c r="B21" s="254">
        <f>B20</f>
        <v>0</v>
      </c>
      <c r="C21" s="254">
        <f aca="true" t="shared" si="3" ref="C21:H21">C20</f>
        <v>130</v>
      </c>
      <c r="D21" s="254">
        <f t="shared" si="3"/>
        <v>232</v>
      </c>
      <c r="E21" s="254">
        <f t="shared" si="3"/>
        <v>0</v>
      </c>
      <c r="F21" s="254">
        <f t="shared" si="3"/>
        <v>0</v>
      </c>
      <c r="G21" s="254">
        <f t="shared" si="3"/>
        <v>0</v>
      </c>
      <c r="H21" s="254">
        <f t="shared" si="3"/>
        <v>121</v>
      </c>
    </row>
    <row r="22" spans="1:8" ht="12.75">
      <c r="A22" s="26" t="s">
        <v>62</v>
      </c>
      <c r="B22" s="27">
        <f aca="true" t="shared" si="4" ref="B22:H22">RANK(B21,$B21:$H21,0)</f>
        <v>4</v>
      </c>
      <c r="C22" s="27">
        <f t="shared" si="4"/>
        <v>2</v>
      </c>
      <c r="D22" s="27">
        <f t="shared" si="4"/>
        <v>1</v>
      </c>
      <c r="E22" s="27">
        <f t="shared" si="4"/>
        <v>4</v>
      </c>
      <c r="F22" s="27">
        <f t="shared" si="4"/>
        <v>4</v>
      </c>
      <c r="G22" s="27">
        <f t="shared" si="4"/>
        <v>4</v>
      </c>
      <c r="H22" s="27">
        <f t="shared" si="4"/>
        <v>3</v>
      </c>
    </row>
    <row r="23" spans="1:8" ht="12.75">
      <c r="A23" s="4"/>
      <c r="B23" s="8"/>
      <c r="C23" s="8"/>
      <c r="D23" s="8"/>
      <c r="E23" s="8"/>
      <c r="F23" s="8"/>
      <c r="G23" s="8"/>
      <c r="H23" s="8"/>
    </row>
    <row r="24" spans="1:8" ht="12.75">
      <c r="A24" s="36" t="s">
        <v>54</v>
      </c>
      <c r="B24" s="25">
        <f>'[1]Summary Results'!B$29</f>
        <v>50</v>
      </c>
      <c r="C24" s="25">
        <f>'[1]Summary Results'!C$29</f>
        <v>258</v>
      </c>
      <c r="D24" s="25">
        <f>'[1]Summary Results'!D$29</f>
        <v>91</v>
      </c>
      <c r="E24" s="25">
        <f>'[1]Summary Results'!E$29</f>
        <v>0</v>
      </c>
      <c r="F24" s="25">
        <f>'[1]Summary Results'!F$29</f>
        <v>176</v>
      </c>
      <c r="G24" s="25">
        <f>'[1]Summary Results'!G$29</f>
        <v>115</v>
      </c>
      <c r="H24" s="25">
        <f>'[1]Summary Results'!H$29</f>
        <v>179</v>
      </c>
    </row>
    <row r="25" spans="1:8" ht="12.75">
      <c r="A25" s="20" t="s">
        <v>57</v>
      </c>
      <c r="B25" s="254">
        <f>B24</f>
        <v>50</v>
      </c>
      <c r="C25" s="254">
        <f aca="true" t="shared" si="5" ref="C25:H25">C24</f>
        <v>258</v>
      </c>
      <c r="D25" s="254">
        <f t="shared" si="5"/>
        <v>91</v>
      </c>
      <c r="E25" s="254">
        <f t="shared" si="5"/>
        <v>0</v>
      </c>
      <c r="F25" s="254">
        <f t="shared" si="5"/>
        <v>176</v>
      </c>
      <c r="G25" s="254">
        <f t="shared" si="5"/>
        <v>115</v>
      </c>
      <c r="H25" s="254">
        <f t="shared" si="5"/>
        <v>179</v>
      </c>
    </row>
    <row r="26" spans="1:8" ht="12.75">
      <c r="A26" s="26" t="s">
        <v>62</v>
      </c>
      <c r="B26" s="29">
        <f>RANK(B25,$B25:$H25,0)</f>
        <v>6</v>
      </c>
      <c r="C26" s="29">
        <f aca="true" t="shared" si="6" ref="C26:H26">RANK(C25,$B25:$H25,0)</f>
        <v>1</v>
      </c>
      <c r="D26" s="29">
        <f t="shared" si="6"/>
        <v>5</v>
      </c>
      <c r="E26" s="29">
        <f t="shared" si="6"/>
        <v>7</v>
      </c>
      <c r="F26" s="29">
        <f t="shared" si="6"/>
        <v>3</v>
      </c>
      <c r="G26" s="29">
        <f t="shared" si="6"/>
        <v>4</v>
      </c>
      <c r="H26" s="29">
        <f t="shared" si="6"/>
        <v>2</v>
      </c>
    </row>
    <row r="27" spans="1:8" ht="12.75">
      <c r="A27" s="30"/>
      <c r="B27" s="31"/>
      <c r="C27" s="31"/>
      <c r="D27" s="31"/>
      <c r="E27" s="31"/>
      <c r="F27" s="31"/>
      <c r="G27" s="31"/>
      <c r="H27" s="31"/>
    </row>
    <row r="28" spans="1:8" ht="12.75">
      <c r="A28" s="30"/>
      <c r="B28" s="31"/>
      <c r="C28" s="31"/>
      <c r="D28" s="31"/>
      <c r="E28" s="31"/>
      <c r="F28" s="31"/>
      <c r="G28" s="31"/>
      <c r="H28" s="31"/>
    </row>
    <row r="30" spans="1:2" ht="12.75">
      <c r="A30" s="3" t="s">
        <v>65</v>
      </c>
      <c r="B30" s="4"/>
    </row>
    <row r="31" spans="1:8" ht="25.5">
      <c r="A31" s="46"/>
      <c r="B31" s="3" t="s">
        <v>1</v>
      </c>
      <c r="C31" s="3" t="s">
        <v>2</v>
      </c>
      <c r="D31" s="3" t="s">
        <v>3</v>
      </c>
      <c r="E31" s="200" t="str">
        <f>E3</f>
        <v>Goring &amp; Wallingford</v>
      </c>
      <c r="F31" s="3" t="s">
        <v>4</v>
      </c>
      <c r="G31" s="3" t="s">
        <v>22</v>
      </c>
      <c r="H31" s="3" t="s">
        <v>5</v>
      </c>
    </row>
    <row r="32" spans="2:8" ht="12.75">
      <c r="B32" s="2"/>
      <c r="C32" s="2"/>
      <c r="D32" s="2"/>
      <c r="E32" s="2"/>
      <c r="F32" s="2"/>
      <c r="G32" s="2"/>
      <c r="H32" s="2"/>
    </row>
    <row r="33" spans="1:8" ht="12.75">
      <c r="A33" s="4" t="s">
        <v>55</v>
      </c>
      <c r="B33" s="2"/>
      <c r="C33" s="2"/>
      <c r="D33" s="2"/>
      <c r="E33" s="2"/>
      <c r="F33" s="2"/>
      <c r="G33" s="2"/>
      <c r="H33" s="2"/>
    </row>
    <row r="34" spans="1:8" ht="12.75">
      <c r="A34" s="36" t="s">
        <v>49</v>
      </c>
      <c r="B34" s="8">
        <f>'[2]Overall 1 &amp; 2'!B$35</f>
        <v>31</v>
      </c>
      <c r="C34" s="8">
        <f>'[2]Overall 1 &amp; 2'!C$35</f>
        <v>13</v>
      </c>
      <c r="D34" s="8">
        <f>'[2]Overall 1 &amp; 2'!D$35</f>
        <v>45</v>
      </c>
      <c r="E34" s="8">
        <f>'[2]Overall 1 &amp; 2'!E$35</f>
        <v>11</v>
      </c>
      <c r="F34" s="8">
        <f>'[2]Overall 1 &amp; 2'!F$35</f>
        <v>29</v>
      </c>
      <c r="G34" s="8">
        <f>'[2]Overall 1 &amp; 2'!G$35</f>
        <v>31</v>
      </c>
      <c r="H34" s="8">
        <f>'[2]Overall 1 &amp; 2'!H$35</f>
        <v>29</v>
      </c>
    </row>
    <row r="35" spans="1:8" ht="12.75">
      <c r="A35" s="36" t="s">
        <v>54</v>
      </c>
      <c r="B35" s="8">
        <f>'[2]Overall 1 &amp; 2'!B$36</f>
        <v>29</v>
      </c>
      <c r="C35" s="8">
        <f>'[2]Overall 1 &amp; 2'!C$36</f>
        <v>42</v>
      </c>
      <c r="D35" s="8">
        <f>'[2]Overall 1 &amp; 2'!D$36</f>
        <v>37</v>
      </c>
      <c r="E35" s="8">
        <f>'[2]Overall 1 &amp; 2'!E$36</f>
        <v>25</v>
      </c>
      <c r="F35" s="8">
        <f>'[2]Overall 1 &amp; 2'!F$36</f>
        <v>12</v>
      </c>
      <c r="G35" s="8">
        <f>'[2]Overall 1 &amp; 2'!G$36</f>
        <v>26</v>
      </c>
      <c r="H35" s="8">
        <f>'[2]Overall 1 &amp; 2'!H$36</f>
        <v>26</v>
      </c>
    </row>
    <row r="36" spans="1:8" ht="12.75">
      <c r="A36" s="20" t="s">
        <v>57</v>
      </c>
      <c r="B36" s="25">
        <f aca="true" t="shared" si="7" ref="B36:H36">B34+B35</f>
        <v>60</v>
      </c>
      <c r="C36" s="25">
        <f t="shared" si="7"/>
        <v>55</v>
      </c>
      <c r="D36" s="25">
        <f t="shared" si="7"/>
        <v>82</v>
      </c>
      <c r="E36" s="25">
        <f t="shared" si="7"/>
        <v>36</v>
      </c>
      <c r="F36" s="25">
        <f t="shared" si="7"/>
        <v>41</v>
      </c>
      <c r="G36" s="25">
        <f t="shared" si="7"/>
        <v>57</v>
      </c>
      <c r="H36" s="25">
        <f t="shared" si="7"/>
        <v>55</v>
      </c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s="26" t="s">
        <v>62</v>
      </c>
      <c r="B38" s="27">
        <f>RANK(B36,$B36:$H36,0)</f>
        <v>2</v>
      </c>
      <c r="C38" s="27">
        <f aca="true" t="shared" si="8" ref="C38:H38">RANK(C36,$B36:$H36,0)</f>
        <v>4</v>
      </c>
      <c r="D38" s="27">
        <f t="shared" si="8"/>
        <v>1</v>
      </c>
      <c r="E38" s="27">
        <f t="shared" si="8"/>
        <v>7</v>
      </c>
      <c r="F38" s="27">
        <f t="shared" si="8"/>
        <v>6</v>
      </c>
      <c r="G38" s="27">
        <f t="shared" si="8"/>
        <v>3</v>
      </c>
      <c r="H38" s="27">
        <f t="shared" si="8"/>
        <v>4</v>
      </c>
    </row>
    <row r="39" spans="1:8" ht="12.75">
      <c r="A39" s="30"/>
      <c r="B39" s="13"/>
      <c r="C39" s="13"/>
      <c r="D39" s="13"/>
      <c r="E39" s="13"/>
      <c r="F39" s="13"/>
      <c r="G39" s="13"/>
      <c r="H39" s="13"/>
    </row>
    <row r="40" spans="1:8" ht="12.75">
      <c r="A40" s="4" t="s">
        <v>58</v>
      </c>
      <c r="B40" s="8"/>
      <c r="C40" s="8"/>
      <c r="D40" s="8"/>
      <c r="E40" s="8"/>
      <c r="F40" s="8"/>
      <c r="G40" s="8"/>
      <c r="H40" s="8"/>
    </row>
    <row r="41" spans="1:8" ht="12.75">
      <c r="A41" s="36" t="s">
        <v>49</v>
      </c>
      <c r="B41" s="254">
        <f>'[2]Overall 1 &amp; 2'!B$42</f>
        <v>27</v>
      </c>
      <c r="C41" s="254">
        <f>'[2]Overall 1 &amp; 2'!C$42</f>
        <v>29</v>
      </c>
      <c r="D41" s="254">
        <f>'[2]Overall 1 &amp; 2'!D$42</f>
        <v>42</v>
      </c>
      <c r="E41" s="254">
        <f>'[2]Overall 1 &amp; 2'!E$42</f>
        <v>14</v>
      </c>
      <c r="F41" s="254">
        <f>'[2]Overall 1 &amp; 2'!F$42</f>
        <v>32</v>
      </c>
      <c r="G41" s="254">
        <f>'[2]Overall 1 &amp; 2'!G$42</f>
        <v>37</v>
      </c>
      <c r="H41" s="254">
        <f>'[2]Overall 1 &amp; 2'!H$42</f>
        <v>14</v>
      </c>
    </row>
    <row r="42" spans="1:8" ht="12.75">
      <c r="A42" s="36" t="s">
        <v>54</v>
      </c>
      <c r="B42" s="254">
        <f>'[2]Overall 1 &amp; 2'!B$43</f>
        <v>8</v>
      </c>
      <c r="C42" s="254">
        <f>'[2]Overall 1 &amp; 2'!C$43</f>
        <v>23</v>
      </c>
      <c r="D42" s="254">
        <f>'[2]Overall 1 &amp; 2'!D$43</f>
        <v>52</v>
      </c>
      <c r="E42" s="254">
        <f>'[2]Overall 1 &amp; 2'!E$43</f>
        <v>0</v>
      </c>
      <c r="F42" s="254">
        <f>'[2]Overall 1 &amp; 2'!F$43</f>
        <v>46</v>
      </c>
      <c r="G42" s="254">
        <f>'[2]Overall 1 &amp; 2'!G$43</f>
        <v>39</v>
      </c>
      <c r="H42" s="254">
        <f>'[2]Overall 1 &amp; 2'!H$43</f>
        <v>33</v>
      </c>
    </row>
    <row r="43" spans="1:8" ht="12.75">
      <c r="A43" s="20" t="s">
        <v>57</v>
      </c>
      <c r="B43" s="25">
        <f>B41+B42</f>
        <v>35</v>
      </c>
      <c r="C43" s="25">
        <f aca="true" t="shared" si="9" ref="C43:H43">C41+C42</f>
        <v>52</v>
      </c>
      <c r="D43" s="25">
        <f t="shared" si="9"/>
        <v>94</v>
      </c>
      <c r="E43" s="25">
        <f t="shared" si="9"/>
        <v>14</v>
      </c>
      <c r="F43" s="25">
        <f t="shared" si="9"/>
        <v>78</v>
      </c>
      <c r="G43" s="25">
        <f t="shared" si="9"/>
        <v>76</v>
      </c>
      <c r="H43" s="25">
        <f t="shared" si="9"/>
        <v>47</v>
      </c>
    </row>
    <row r="44" spans="2:8" ht="12.75">
      <c r="B44" s="2"/>
      <c r="C44" s="2"/>
      <c r="D44" s="2"/>
      <c r="E44" s="2"/>
      <c r="F44" s="2"/>
      <c r="G44" s="2"/>
      <c r="H44" s="2"/>
    </row>
    <row r="45" spans="1:8" ht="12.75">
      <c r="A45" s="26" t="s">
        <v>62</v>
      </c>
      <c r="B45" s="27">
        <f>RANK(B43,$B43:$H43,0)</f>
        <v>6</v>
      </c>
      <c r="C45" s="27">
        <f aca="true" t="shared" si="10" ref="C45:H45">RANK(C43,$B43:$H43,0)</f>
        <v>4</v>
      </c>
      <c r="D45" s="27">
        <f t="shared" si="10"/>
        <v>1</v>
      </c>
      <c r="E45" s="27">
        <f t="shared" si="10"/>
        <v>7</v>
      </c>
      <c r="F45" s="27">
        <f t="shared" si="10"/>
        <v>2</v>
      </c>
      <c r="G45" s="27">
        <f t="shared" si="10"/>
        <v>3</v>
      </c>
      <c r="H45" s="27">
        <f t="shared" si="10"/>
        <v>5</v>
      </c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254"/>
      <c r="C47" s="254"/>
      <c r="D47" s="254"/>
      <c r="E47" s="254"/>
      <c r="F47" s="254"/>
      <c r="G47" s="254"/>
      <c r="H47" s="254"/>
    </row>
    <row r="48" spans="1:8" ht="12.75">
      <c r="A48" s="4" t="s">
        <v>59</v>
      </c>
      <c r="B48" s="254"/>
      <c r="C48" s="254"/>
      <c r="D48" s="254"/>
      <c r="E48" s="254"/>
      <c r="F48" s="254"/>
      <c r="G48" s="254"/>
      <c r="H48" s="254"/>
    </row>
    <row r="49" spans="1:8" ht="12.75">
      <c r="A49" s="36" t="s">
        <v>49</v>
      </c>
      <c r="B49" s="254">
        <f>'[2]Overall 1 &amp; 2'!B$49</f>
        <v>0</v>
      </c>
      <c r="C49" s="254">
        <f>'[2]Overall 1 &amp; 2'!C$49</f>
        <v>130</v>
      </c>
      <c r="D49" s="254">
        <f>'[2]Overall 1 &amp; 2'!D$49</f>
        <v>247</v>
      </c>
      <c r="E49" s="254">
        <f>'[2]Overall 1 &amp; 2'!E$49</f>
        <v>0</v>
      </c>
      <c r="F49" s="254">
        <f>'[2]Overall 1 &amp; 2'!F$49</f>
        <v>0</v>
      </c>
      <c r="G49" s="254">
        <f>'[2]Overall 1 &amp; 2'!G$49</f>
        <v>0</v>
      </c>
      <c r="H49" s="254">
        <f>'[2]Overall 1 &amp; 2'!H$49</f>
        <v>54</v>
      </c>
    </row>
    <row r="50" spans="1:8" ht="12.75">
      <c r="A50" s="257" t="s">
        <v>62</v>
      </c>
      <c r="B50" s="258">
        <f>'[2]Overall 1 &amp; 2'!B$51</f>
        <v>4</v>
      </c>
      <c r="C50" s="258">
        <f>'[2]Overall 1 &amp; 2'!C$51</f>
        <v>2</v>
      </c>
      <c r="D50" s="258">
        <f>'[2]Overall 1 &amp; 2'!D$51</f>
        <v>1</v>
      </c>
      <c r="E50" s="258">
        <f>'[2]Overall 1 &amp; 2'!E$51</f>
        <v>4</v>
      </c>
      <c r="F50" s="258">
        <f>'[2]Overall 1 &amp; 2'!F$51</f>
        <v>4</v>
      </c>
      <c r="G50" s="258">
        <f>'[2]Overall 1 &amp; 2'!G$51</f>
        <v>4</v>
      </c>
      <c r="H50" s="258">
        <f>'[2]Overall 1 &amp; 2'!H$51</f>
        <v>3</v>
      </c>
    </row>
    <row r="52" spans="1:8" ht="12.75">
      <c r="A52" s="4"/>
      <c r="B52" s="254"/>
      <c r="C52" s="254"/>
      <c r="D52" s="254"/>
      <c r="E52" s="254"/>
      <c r="F52" s="254"/>
      <c r="G52" s="254"/>
      <c r="H52" s="254"/>
    </row>
    <row r="53" spans="1:8" ht="12.75">
      <c r="A53" s="36" t="s">
        <v>54</v>
      </c>
      <c r="B53" s="254">
        <f>'[2]Overall 1 &amp; 2'!B$54</f>
        <v>204</v>
      </c>
      <c r="C53" s="254">
        <f>'[2]Overall 1 &amp; 2'!C$54</f>
        <v>232</v>
      </c>
      <c r="D53" s="254">
        <f>'[2]Overall 1 &amp; 2'!D$54</f>
        <v>129</v>
      </c>
      <c r="E53" s="254">
        <f>'[2]Overall 1 &amp; 2'!E$54</f>
        <v>0</v>
      </c>
      <c r="F53" s="254">
        <f>'[2]Overall 1 &amp; 2'!F$54</f>
        <v>130</v>
      </c>
      <c r="G53" s="254">
        <f>'[2]Overall 1 &amp; 2'!G$54</f>
        <v>203</v>
      </c>
      <c r="H53" s="254">
        <f>'[2]Overall 1 &amp; 2'!H$54</f>
        <v>61</v>
      </c>
    </row>
    <row r="54" spans="1:8" ht="12.75">
      <c r="A54" s="257" t="s">
        <v>62</v>
      </c>
      <c r="B54" s="184">
        <f>'[2]Overall 1 &amp; 2'!B$56</f>
        <v>2</v>
      </c>
      <c r="C54" s="184">
        <f>'[2]Overall 1 &amp; 2'!C$56</f>
        <v>1</v>
      </c>
      <c r="D54" s="184">
        <f>'[2]Overall 1 &amp; 2'!D$56</f>
        <v>5</v>
      </c>
      <c r="E54" s="184">
        <f>'[2]Overall 1 &amp; 2'!E$56</f>
        <v>7</v>
      </c>
      <c r="F54" s="184">
        <f>'[2]Overall 1 &amp; 2'!F$56</f>
        <v>4</v>
      </c>
      <c r="G54" s="184">
        <f>'[2]Overall 1 &amp; 2'!G$56</f>
        <v>3</v>
      </c>
      <c r="H54" s="184">
        <f>'[2]Overall 1 &amp; 2'!H$56</f>
        <v>6</v>
      </c>
    </row>
    <row r="56" spans="1:8" ht="12.75">
      <c r="A56" s="30"/>
      <c r="B56" s="31"/>
      <c r="C56" s="31"/>
      <c r="D56" s="31"/>
      <c r="E56" s="31"/>
      <c r="F56" s="31"/>
      <c r="G56" s="31"/>
      <c r="H56" s="31"/>
    </row>
    <row r="57" spans="1:8" ht="12.75">
      <c r="A57" s="30"/>
      <c r="B57" s="31"/>
      <c r="C57" s="31"/>
      <c r="D57" s="31"/>
      <c r="E57" s="31"/>
      <c r="F57" s="31"/>
      <c r="G57" s="31"/>
      <c r="H57" s="31"/>
    </row>
    <row r="58" spans="1:8" ht="12.75">
      <c r="A58" s="30"/>
      <c r="B58" s="31"/>
      <c r="C58" s="31"/>
      <c r="D58" s="31"/>
      <c r="E58" s="31"/>
      <c r="F58" s="31"/>
      <c r="G58" s="31"/>
      <c r="H58" s="31"/>
    </row>
    <row r="59" spans="1:2" ht="12.75">
      <c r="A59" s="3" t="s">
        <v>66</v>
      </c>
      <c r="B59" s="4" t="s">
        <v>69</v>
      </c>
    </row>
    <row r="60" spans="1:8" ht="25.5">
      <c r="A60" s="46"/>
      <c r="B60" s="3" t="s">
        <v>1</v>
      </c>
      <c r="C60" s="3" t="s">
        <v>2</v>
      </c>
      <c r="D60" s="3" t="s">
        <v>3</v>
      </c>
      <c r="E60" s="200" t="str">
        <f>E31</f>
        <v>Goring &amp; Wallingford</v>
      </c>
      <c r="F60" s="3" t="s">
        <v>4</v>
      </c>
      <c r="G60" s="3" t="s">
        <v>22</v>
      </c>
      <c r="H60" s="3" t="s">
        <v>5</v>
      </c>
    </row>
    <row r="61" spans="2:8" ht="12.75">
      <c r="B61" s="2"/>
      <c r="C61" s="2"/>
      <c r="D61" s="2"/>
      <c r="E61" s="2"/>
      <c r="F61" s="2"/>
      <c r="G61" s="2"/>
      <c r="H61" s="2"/>
    </row>
    <row r="62" spans="1:8" ht="12.75">
      <c r="A62" s="4" t="s">
        <v>55</v>
      </c>
      <c r="B62" s="2"/>
      <c r="C62" s="2"/>
      <c r="D62" s="2"/>
      <c r="E62" s="2"/>
      <c r="F62" s="2"/>
      <c r="G62" s="2"/>
      <c r="H62" s="2"/>
    </row>
    <row r="63" spans="1:8" ht="12.75">
      <c r="A63" s="36" t="s">
        <v>49</v>
      </c>
      <c r="B63" s="8">
        <f>'Summary Results'!B11</f>
        <v>39</v>
      </c>
      <c r="C63" s="8">
        <f>'Summary Results'!C11</f>
        <v>16</v>
      </c>
      <c r="D63" s="8">
        <f>'Summary Results'!D11</f>
        <v>40</v>
      </c>
      <c r="E63" s="8">
        <f>'Summary Results'!E11</f>
        <v>0</v>
      </c>
      <c r="F63" s="8">
        <f>'Summary Results'!F11</f>
        <v>26</v>
      </c>
      <c r="G63" s="8">
        <f>'Summary Results'!G11</f>
        <v>25</v>
      </c>
      <c r="H63" s="8">
        <f>'Summary Results'!H11</f>
        <v>35</v>
      </c>
    </row>
    <row r="64" spans="1:8" ht="12.75">
      <c r="A64" s="36" t="s">
        <v>54</v>
      </c>
      <c r="B64" s="8">
        <f>'Summary Results'!B12</f>
        <v>30</v>
      </c>
      <c r="C64" s="8">
        <f>'Summary Results'!C12</f>
        <v>48</v>
      </c>
      <c r="D64" s="8">
        <f>'Summary Results'!D12</f>
        <v>28</v>
      </c>
      <c r="E64" s="8">
        <f>'Summary Results'!E12</f>
        <v>0</v>
      </c>
      <c r="F64" s="8">
        <f>'Summary Results'!F12</f>
        <v>18</v>
      </c>
      <c r="G64" s="8">
        <f>'Summary Results'!G12</f>
        <v>35</v>
      </c>
      <c r="H64" s="8">
        <f>'Summary Results'!H12</f>
        <v>30</v>
      </c>
    </row>
    <row r="65" spans="1:8" ht="12.75">
      <c r="A65" s="20" t="s">
        <v>57</v>
      </c>
      <c r="B65" s="25">
        <f>'Summary Results'!B13</f>
        <v>69</v>
      </c>
      <c r="C65" s="25">
        <f>'Summary Results'!C13</f>
        <v>64</v>
      </c>
      <c r="D65" s="25">
        <f>'Summary Results'!D13</f>
        <v>68</v>
      </c>
      <c r="E65" s="25">
        <f>'Summary Results'!E13</f>
        <v>0</v>
      </c>
      <c r="F65" s="25">
        <f>'Summary Results'!F13</f>
        <v>44</v>
      </c>
      <c r="G65" s="25">
        <f>'Summary Results'!G13</f>
        <v>60</v>
      </c>
      <c r="H65" s="25">
        <f>'Summary Results'!H13</f>
        <v>65</v>
      </c>
    </row>
    <row r="66" spans="2:8" ht="12.75">
      <c r="B66" s="8"/>
      <c r="C66" s="8"/>
      <c r="D66" s="8"/>
      <c r="E66" s="8"/>
      <c r="F66" s="8"/>
      <c r="G66" s="8"/>
      <c r="H66" s="8"/>
    </row>
    <row r="67" spans="1:8" ht="12.75">
      <c r="A67" s="26" t="s">
        <v>62</v>
      </c>
      <c r="B67" s="259">
        <f>'Summary Results'!B15</f>
        <v>1</v>
      </c>
      <c r="C67" s="258">
        <f>'Summary Results'!C15</f>
        <v>4</v>
      </c>
      <c r="D67" s="258">
        <f>'Summary Results'!D15</f>
        <v>2</v>
      </c>
      <c r="E67" s="258">
        <f>'Summary Results'!E15</f>
        <v>7</v>
      </c>
      <c r="F67" s="258">
        <f>'Summary Results'!F15</f>
        <v>6</v>
      </c>
      <c r="G67" s="258">
        <f>'Summary Results'!G15</f>
        <v>5</v>
      </c>
      <c r="H67" s="258">
        <f>'Summary Results'!H15</f>
        <v>3</v>
      </c>
    </row>
    <row r="68" spans="1:8" ht="12.75">
      <c r="A68" s="30"/>
      <c r="B68" s="8"/>
      <c r="C68" s="8"/>
      <c r="D68" s="8"/>
      <c r="E68" s="8"/>
      <c r="F68" s="8"/>
      <c r="G68" s="8"/>
      <c r="H68" s="8"/>
    </row>
    <row r="69" spans="1:8" ht="12.75">
      <c r="A69" s="4" t="s">
        <v>58</v>
      </c>
      <c r="B69" s="8"/>
      <c r="C69" s="8"/>
      <c r="D69" s="8"/>
      <c r="E69" s="8"/>
      <c r="F69" s="8"/>
      <c r="G69" s="8"/>
      <c r="H69" s="8"/>
    </row>
    <row r="70" spans="1:8" ht="12.75">
      <c r="A70" s="36" t="s">
        <v>49</v>
      </c>
      <c r="B70" s="8">
        <f>'Summary Results'!B18</f>
        <v>34</v>
      </c>
      <c r="C70" s="8">
        <f>'Summary Results'!C18</f>
        <v>8</v>
      </c>
      <c r="D70" s="8">
        <f>'Summary Results'!D18</f>
        <v>48</v>
      </c>
      <c r="E70" s="8">
        <f>'Summary Results'!E18</f>
        <v>0</v>
      </c>
      <c r="F70" s="8">
        <f>'Summary Results'!F18</f>
        <v>48</v>
      </c>
      <c r="G70" s="8">
        <f>'Summary Results'!G18</f>
        <v>38</v>
      </c>
      <c r="H70" s="8">
        <f>'Summary Results'!H18</f>
        <v>19</v>
      </c>
    </row>
    <row r="71" spans="1:8" ht="12.75">
      <c r="A71" s="36" t="s">
        <v>54</v>
      </c>
      <c r="B71" s="8">
        <f>'Summary Results'!B19</f>
        <v>6</v>
      </c>
      <c r="C71" s="8">
        <f>'Summary Results'!C19</f>
        <v>24</v>
      </c>
      <c r="D71" s="8">
        <f>'Summary Results'!D19</f>
        <v>51</v>
      </c>
      <c r="E71" s="8">
        <f>'Summary Results'!E19</f>
        <v>0</v>
      </c>
      <c r="F71" s="8">
        <f>'Summary Results'!F19</f>
        <v>42</v>
      </c>
      <c r="G71" s="8">
        <f>'Summary Results'!G19</f>
        <v>41</v>
      </c>
      <c r="H71" s="8">
        <f>'Summary Results'!H19</f>
        <v>30</v>
      </c>
    </row>
    <row r="72" spans="1:8" ht="12.75">
      <c r="A72" s="20" t="s">
        <v>57</v>
      </c>
      <c r="B72" s="25">
        <f>'Summary Results'!B20</f>
        <v>40</v>
      </c>
      <c r="C72" s="25">
        <f>'Summary Results'!C20</f>
        <v>32</v>
      </c>
      <c r="D72" s="25">
        <f>'Summary Results'!D20</f>
        <v>99</v>
      </c>
      <c r="E72" s="25">
        <f>'Summary Results'!E20</f>
        <v>0</v>
      </c>
      <c r="F72" s="25">
        <f>'Summary Results'!F20</f>
        <v>90</v>
      </c>
      <c r="G72" s="25">
        <f>'Summary Results'!G20</f>
        <v>79</v>
      </c>
      <c r="H72" s="25">
        <f>'Summary Results'!H20</f>
        <v>49</v>
      </c>
    </row>
    <row r="73" spans="2:8" ht="12.75">
      <c r="B73" s="8"/>
      <c r="C73" s="8"/>
      <c r="D73" s="8"/>
      <c r="E73" s="8"/>
      <c r="F73" s="8"/>
      <c r="G73" s="8"/>
      <c r="H73" s="8"/>
    </row>
    <row r="74" spans="1:8" ht="12.75">
      <c r="A74" s="26" t="s">
        <v>62</v>
      </c>
      <c r="B74" s="259">
        <f>'Summary Results'!B22</f>
        <v>5</v>
      </c>
      <c r="C74" s="258">
        <f>'Summary Results'!C22</f>
        <v>6</v>
      </c>
      <c r="D74" s="258">
        <f>'Summary Results'!D22</f>
        <v>1</v>
      </c>
      <c r="E74" s="258">
        <f>'Summary Results'!E22</f>
        <v>7</v>
      </c>
      <c r="F74" s="258">
        <f>'Summary Results'!F22</f>
        <v>2</v>
      </c>
      <c r="G74" s="258">
        <f>'Summary Results'!G22</f>
        <v>3</v>
      </c>
      <c r="H74" s="258">
        <f>'Summary Results'!H22</f>
        <v>4</v>
      </c>
    </row>
    <row r="75" spans="2:8" ht="12.75">
      <c r="B75" s="8"/>
      <c r="C75" s="8"/>
      <c r="D75" s="8"/>
      <c r="E75" s="8"/>
      <c r="F75" s="8"/>
      <c r="G75" s="8"/>
      <c r="H75" s="8"/>
    </row>
    <row r="76" spans="2:8" ht="12.75">
      <c r="B76" s="8"/>
      <c r="C76" s="8"/>
      <c r="D76" s="8"/>
      <c r="E76" s="8"/>
      <c r="F76" s="8"/>
      <c r="G76" s="8"/>
      <c r="H76" s="8"/>
    </row>
    <row r="77" spans="1:8" ht="12.75">
      <c r="A77" s="4" t="s">
        <v>59</v>
      </c>
      <c r="B77" s="8"/>
      <c r="C77" s="8"/>
      <c r="D77" s="8"/>
      <c r="E77" s="8"/>
      <c r="F77" s="8"/>
      <c r="G77" s="8"/>
      <c r="H77" s="8"/>
    </row>
    <row r="78" spans="1:8" ht="12.75">
      <c r="A78" s="36" t="s">
        <v>49</v>
      </c>
      <c r="B78" s="8">
        <f>'Summary Results'!B25</f>
        <v>0</v>
      </c>
      <c r="C78" s="8">
        <f>'Summary Results'!C25</f>
        <v>137</v>
      </c>
      <c r="D78" s="8">
        <f>'Summary Results'!D25</f>
        <v>247</v>
      </c>
      <c r="E78" s="8">
        <f>'Summary Results'!E25</f>
        <v>0</v>
      </c>
      <c r="F78" s="8">
        <f>'Summary Results'!F25</f>
        <v>0</v>
      </c>
      <c r="G78" s="8">
        <f>'Summary Results'!G25</f>
        <v>0</v>
      </c>
      <c r="H78" s="8">
        <f>'Summary Results'!H25</f>
        <v>145</v>
      </c>
    </row>
    <row r="79" spans="1:8" ht="12.75">
      <c r="A79" s="257" t="s">
        <v>62</v>
      </c>
      <c r="B79" s="258">
        <f>'Summary Results'!B28</f>
        <v>4</v>
      </c>
      <c r="C79" s="258">
        <f>'Summary Results'!C28</f>
        <v>3</v>
      </c>
      <c r="D79" s="258">
        <f>'Summary Results'!D28</f>
        <v>1</v>
      </c>
      <c r="E79" s="258">
        <f>'Summary Results'!E28</f>
        <v>4</v>
      </c>
      <c r="F79" s="258">
        <f>'Summary Results'!F28</f>
        <v>4</v>
      </c>
      <c r="G79" s="258">
        <f>'Summary Results'!G28</f>
        <v>4</v>
      </c>
      <c r="H79" s="258">
        <f>'Summary Results'!H28</f>
        <v>2</v>
      </c>
    </row>
    <row r="80" spans="2:8" ht="12.75">
      <c r="B80" s="8"/>
      <c r="C80" s="8"/>
      <c r="D80" s="8"/>
      <c r="E80" s="8"/>
      <c r="F80" s="8"/>
      <c r="G80" s="8"/>
      <c r="H80" s="8"/>
    </row>
    <row r="81" spans="1:8" ht="12.75">
      <c r="A81" s="36" t="s">
        <v>54</v>
      </c>
      <c r="B81" s="8">
        <f>'Summary Results'!B30</f>
        <v>167</v>
      </c>
      <c r="C81" s="8">
        <f>'Summary Results'!C30</f>
        <v>179</v>
      </c>
      <c r="D81" s="8">
        <f>'Summary Results'!D30</f>
        <v>54</v>
      </c>
      <c r="E81" s="8">
        <f>'Summary Results'!E30</f>
        <v>0</v>
      </c>
      <c r="F81" s="8">
        <f>'Summary Results'!F30</f>
        <v>110</v>
      </c>
      <c r="G81" s="8">
        <f>'Summary Results'!G30</f>
        <v>105</v>
      </c>
      <c r="H81" s="8">
        <f>'Summary Results'!H30</f>
        <v>136</v>
      </c>
    </row>
    <row r="82" spans="1:8" ht="12.75">
      <c r="A82" s="257" t="s">
        <v>62</v>
      </c>
      <c r="B82" s="258">
        <f>'Summary Results'!B33</f>
        <v>2</v>
      </c>
      <c r="C82" s="258">
        <f>'Summary Results'!C33</f>
        <v>1</v>
      </c>
      <c r="D82" s="258">
        <f>'Summary Results'!D33</f>
        <v>6</v>
      </c>
      <c r="E82" s="258">
        <f>'Summary Results'!E33</f>
        <v>7</v>
      </c>
      <c r="F82" s="258">
        <f>'Summary Results'!F33</f>
        <v>4</v>
      </c>
      <c r="G82" s="258">
        <f>'Summary Results'!G33</f>
        <v>5</v>
      </c>
      <c r="H82" s="258">
        <f>'Summary Results'!H33</f>
        <v>3</v>
      </c>
    </row>
    <row r="84" spans="1:8" ht="12.75">
      <c r="A84" s="30"/>
      <c r="B84" s="31"/>
      <c r="C84" s="31"/>
      <c r="D84" s="32" t="s">
        <v>85</v>
      </c>
      <c r="E84" s="32"/>
      <c r="F84" s="31"/>
      <c r="G84" s="31"/>
      <c r="H84" s="31"/>
    </row>
    <row r="86" spans="2:8" ht="25.5">
      <c r="B86" s="3" t="s">
        <v>1</v>
      </c>
      <c r="C86" s="3" t="s">
        <v>2</v>
      </c>
      <c r="D86" s="3" t="s">
        <v>3</v>
      </c>
      <c r="E86" s="200" t="str">
        <f>E60</f>
        <v>Goring &amp; Wallingford</v>
      </c>
      <c r="F86" s="3" t="s">
        <v>4</v>
      </c>
      <c r="G86" s="3" t="s">
        <v>22</v>
      </c>
      <c r="H86" s="3" t="s">
        <v>5</v>
      </c>
    </row>
    <row r="87" spans="1:8" ht="12.75">
      <c r="A87" s="4" t="s">
        <v>55</v>
      </c>
      <c r="B87" s="2"/>
      <c r="C87" s="2"/>
      <c r="D87" s="2"/>
      <c r="E87" s="2"/>
      <c r="F87" s="2"/>
      <c r="G87" s="2"/>
      <c r="H87" s="2"/>
    </row>
    <row r="88" spans="1:8" ht="12.75">
      <c r="A88" s="36" t="s">
        <v>49</v>
      </c>
      <c r="B88" s="8">
        <f>B6+B34+B63</f>
        <v>98</v>
      </c>
      <c r="C88" s="8">
        <f aca="true" t="shared" si="11" ref="C88:H88">C6+C34+C63</f>
        <v>62</v>
      </c>
      <c r="D88" s="8">
        <f t="shared" si="11"/>
        <v>126</v>
      </c>
      <c r="E88" s="8">
        <f t="shared" si="11"/>
        <v>19</v>
      </c>
      <c r="F88" s="8">
        <f t="shared" si="11"/>
        <v>86</v>
      </c>
      <c r="G88" s="8">
        <f t="shared" si="11"/>
        <v>84</v>
      </c>
      <c r="H88" s="8">
        <f t="shared" si="11"/>
        <v>75</v>
      </c>
    </row>
    <row r="89" spans="1:8" ht="12.75">
      <c r="A89" s="36" t="s">
        <v>54</v>
      </c>
      <c r="B89" s="8">
        <f>B7+B35+B64</f>
        <v>83</v>
      </c>
      <c r="C89" s="8">
        <f aca="true" t="shared" si="12" ref="C89:H89">C7+C35+C64</f>
        <v>131</v>
      </c>
      <c r="D89" s="8">
        <f t="shared" si="12"/>
        <v>100</v>
      </c>
      <c r="E89" s="8">
        <f t="shared" si="12"/>
        <v>44</v>
      </c>
      <c r="F89" s="8">
        <f t="shared" si="12"/>
        <v>49</v>
      </c>
      <c r="G89" s="8">
        <f t="shared" si="12"/>
        <v>97</v>
      </c>
      <c r="H89" s="8">
        <f t="shared" si="12"/>
        <v>79</v>
      </c>
    </row>
    <row r="90" spans="1:8" ht="12.75">
      <c r="A90" s="20" t="s">
        <v>57</v>
      </c>
      <c r="B90" s="25">
        <f aca="true" t="shared" si="13" ref="B90:H90">SUM(B88:B89)</f>
        <v>181</v>
      </c>
      <c r="C90" s="25">
        <f t="shared" si="13"/>
        <v>193</v>
      </c>
      <c r="D90" s="25">
        <f t="shared" si="13"/>
        <v>226</v>
      </c>
      <c r="E90" s="25">
        <f t="shared" si="13"/>
        <v>63</v>
      </c>
      <c r="F90" s="25">
        <f t="shared" si="13"/>
        <v>135</v>
      </c>
      <c r="G90" s="25">
        <f t="shared" si="13"/>
        <v>181</v>
      </c>
      <c r="H90" s="25">
        <f t="shared" si="13"/>
        <v>154</v>
      </c>
    </row>
    <row r="91" spans="2:8" ht="12.75">
      <c r="B91" s="8"/>
      <c r="C91" s="8"/>
      <c r="D91" s="8"/>
      <c r="E91" s="8"/>
      <c r="F91" s="8"/>
      <c r="G91" s="8"/>
      <c r="H91" s="8"/>
    </row>
    <row r="92" spans="1:8" ht="12.75">
      <c r="A92" s="26" t="s">
        <v>62</v>
      </c>
      <c r="B92" s="27">
        <f>RANK(B90,$B90:$H90,0)</f>
        <v>3</v>
      </c>
      <c r="C92" s="27">
        <f aca="true" t="shared" si="14" ref="C92:H92">RANK(C90,$B90:$H90,0)</f>
        <v>2</v>
      </c>
      <c r="D92" s="27">
        <f t="shared" si="14"/>
        <v>1</v>
      </c>
      <c r="E92" s="27">
        <f t="shared" si="14"/>
        <v>7</v>
      </c>
      <c r="F92" s="27">
        <f t="shared" si="14"/>
        <v>6</v>
      </c>
      <c r="G92" s="27">
        <f t="shared" si="14"/>
        <v>3</v>
      </c>
      <c r="H92" s="27">
        <f t="shared" si="14"/>
        <v>5</v>
      </c>
    </row>
    <row r="93" spans="1:8" ht="12.75">
      <c r="A93" s="30"/>
      <c r="B93" s="8"/>
      <c r="C93" s="8"/>
      <c r="D93" s="8"/>
      <c r="E93" s="8"/>
      <c r="F93" s="8"/>
      <c r="G93" s="8"/>
      <c r="H93" s="8"/>
    </row>
    <row r="94" spans="1:8" ht="12.75">
      <c r="A94" s="4" t="s">
        <v>58</v>
      </c>
      <c r="B94" s="254"/>
      <c r="C94" s="254"/>
      <c r="D94" s="254"/>
      <c r="E94" s="254"/>
      <c r="F94" s="254"/>
      <c r="G94" s="254"/>
      <c r="H94" s="254"/>
    </row>
    <row r="95" spans="1:8" ht="12.75">
      <c r="A95" s="36" t="s">
        <v>49</v>
      </c>
      <c r="B95" s="254">
        <f>B13+B41+B70</f>
        <v>68</v>
      </c>
      <c r="C95" s="254">
        <f aca="true" t="shared" si="15" ref="C95:H95">C13+C41+C70</f>
        <v>61</v>
      </c>
      <c r="D95" s="254">
        <f t="shared" si="15"/>
        <v>145</v>
      </c>
      <c r="E95" s="254">
        <f t="shared" si="15"/>
        <v>29</v>
      </c>
      <c r="F95" s="254">
        <f t="shared" si="15"/>
        <v>126</v>
      </c>
      <c r="G95" s="254">
        <f t="shared" si="15"/>
        <v>104</v>
      </c>
      <c r="H95" s="254">
        <f t="shared" si="15"/>
        <v>65</v>
      </c>
    </row>
    <row r="96" spans="1:8" ht="12.75">
      <c r="A96" s="36" t="s">
        <v>54</v>
      </c>
      <c r="B96" s="262">
        <f>B14+B42+B71</f>
        <v>35</v>
      </c>
      <c r="C96" s="262">
        <f aca="true" t="shared" si="16" ref="C96:H96">C14+C42+C71</f>
        <v>77</v>
      </c>
      <c r="D96" s="262">
        <f t="shared" si="16"/>
        <v>154</v>
      </c>
      <c r="E96" s="262">
        <f t="shared" si="16"/>
        <v>0</v>
      </c>
      <c r="F96" s="262">
        <f t="shared" si="16"/>
        <v>136</v>
      </c>
      <c r="G96" s="262">
        <f t="shared" si="16"/>
        <v>112</v>
      </c>
      <c r="H96" s="262">
        <f t="shared" si="16"/>
        <v>88</v>
      </c>
    </row>
    <row r="97" spans="1:8" ht="12.75">
      <c r="A97" s="20" t="s">
        <v>57</v>
      </c>
      <c r="B97" s="263">
        <f>B95+B96</f>
        <v>103</v>
      </c>
      <c r="C97" s="263">
        <f aca="true" t="shared" si="17" ref="C97:H97">C95+C96</f>
        <v>138</v>
      </c>
      <c r="D97" s="263">
        <f t="shared" si="17"/>
        <v>299</v>
      </c>
      <c r="E97" s="263">
        <f t="shared" si="17"/>
        <v>29</v>
      </c>
      <c r="F97" s="263">
        <f t="shared" si="17"/>
        <v>262</v>
      </c>
      <c r="G97" s="263">
        <f t="shared" si="17"/>
        <v>216</v>
      </c>
      <c r="H97" s="263">
        <f t="shared" si="17"/>
        <v>153</v>
      </c>
    </row>
    <row r="98" spans="2:8" ht="12.75">
      <c r="B98" s="28"/>
      <c r="C98" s="28"/>
      <c r="D98" s="28"/>
      <c r="E98" s="28"/>
      <c r="F98" s="28"/>
      <c r="G98" s="28"/>
      <c r="H98" s="28"/>
    </row>
    <row r="99" spans="1:8" ht="12.75">
      <c r="A99" s="257" t="s">
        <v>62</v>
      </c>
      <c r="B99" s="258">
        <f>RANK(B97,$B97:$H97,0)</f>
        <v>6</v>
      </c>
      <c r="C99" s="258">
        <f aca="true" t="shared" si="18" ref="C99:H99">RANK(C97,$B97:$H97,0)</f>
        <v>5</v>
      </c>
      <c r="D99" s="258">
        <f t="shared" si="18"/>
        <v>1</v>
      </c>
      <c r="E99" s="258">
        <f t="shared" si="18"/>
        <v>7</v>
      </c>
      <c r="F99" s="258">
        <f t="shared" si="18"/>
        <v>2</v>
      </c>
      <c r="G99" s="258">
        <f t="shared" si="18"/>
        <v>3</v>
      </c>
      <c r="H99" s="258">
        <f t="shared" si="18"/>
        <v>4</v>
      </c>
    </row>
    <row r="100" spans="2:8" ht="12.75">
      <c r="B100" s="254"/>
      <c r="C100" s="254"/>
      <c r="D100" s="254"/>
      <c r="E100" s="254"/>
      <c r="F100" s="254"/>
      <c r="G100" s="254"/>
      <c r="H100" s="254"/>
    </row>
    <row r="101" spans="1:8" ht="12.75">
      <c r="A101" s="4" t="s">
        <v>59</v>
      </c>
      <c r="B101" s="254"/>
      <c r="C101" s="254"/>
      <c r="D101" s="254"/>
      <c r="E101" s="254"/>
      <c r="F101" s="254"/>
      <c r="G101" s="254"/>
      <c r="H101" s="254"/>
    </row>
    <row r="102" spans="1:8" ht="12.75">
      <c r="A102" s="36" t="s">
        <v>49</v>
      </c>
      <c r="B102" s="262">
        <f>B21+B49+B78</f>
        <v>0</v>
      </c>
      <c r="C102" s="262">
        <f aca="true" t="shared" si="19" ref="C102:H102">C21+C49+C78</f>
        <v>397</v>
      </c>
      <c r="D102" s="262">
        <f t="shared" si="19"/>
        <v>726</v>
      </c>
      <c r="E102" s="262">
        <f t="shared" si="19"/>
        <v>0</v>
      </c>
      <c r="F102" s="262">
        <f t="shared" si="19"/>
        <v>0</v>
      </c>
      <c r="G102" s="262">
        <f t="shared" si="19"/>
        <v>0</v>
      </c>
      <c r="H102" s="262">
        <f t="shared" si="19"/>
        <v>320</v>
      </c>
    </row>
    <row r="103" spans="1:8" ht="12.75">
      <c r="A103" s="257" t="s">
        <v>62</v>
      </c>
      <c r="B103" s="258">
        <f>RANK(B102,$B102:$H102,0)</f>
        <v>4</v>
      </c>
      <c r="C103" s="258">
        <f aca="true" t="shared" si="20" ref="C103:H103">RANK(C102,$B102:$H102,0)</f>
        <v>2</v>
      </c>
      <c r="D103" s="258">
        <f t="shared" si="20"/>
        <v>1</v>
      </c>
      <c r="E103" s="258">
        <f t="shared" si="20"/>
        <v>4</v>
      </c>
      <c r="F103" s="258">
        <f t="shared" si="20"/>
        <v>4</v>
      </c>
      <c r="G103" s="258">
        <f t="shared" si="20"/>
        <v>4</v>
      </c>
      <c r="H103" s="258">
        <f t="shared" si="20"/>
        <v>3</v>
      </c>
    </row>
    <row r="104" spans="2:8" ht="12.75">
      <c r="B104" s="254"/>
      <c r="C104" s="254"/>
      <c r="D104" s="254"/>
      <c r="E104" s="254"/>
      <c r="F104" s="254"/>
      <c r="G104" s="254"/>
      <c r="H104" s="254"/>
    </row>
    <row r="105" spans="1:8" ht="12.75">
      <c r="A105" s="36" t="s">
        <v>54</v>
      </c>
      <c r="B105" s="262">
        <f>B25+B53+B81</f>
        <v>421</v>
      </c>
      <c r="C105" s="262">
        <f aca="true" t="shared" si="21" ref="C105:H105">C25+C53+C81</f>
        <v>669</v>
      </c>
      <c r="D105" s="262">
        <f t="shared" si="21"/>
        <v>274</v>
      </c>
      <c r="E105" s="262">
        <f t="shared" si="21"/>
        <v>0</v>
      </c>
      <c r="F105" s="262">
        <f t="shared" si="21"/>
        <v>416</v>
      </c>
      <c r="G105" s="262">
        <f t="shared" si="21"/>
        <v>423</v>
      </c>
      <c r="H105" s="262">
        <f t="shared" si="21"/>
        <v>376</v>
      </c>
    </row>
    <row r="106" spans="1:8" ht="12.75">
      <c r="A106" s="257" t="s">
        <v>62</v>
      </c>
      <c r="B106" s="184">
        <f>RANK(B105,$B105:$H105,0)</f>
        <v>3</v>
      </c>
      <c r="C106" s="184">
        <f aca="true" t="shared" si="22" ref="C106:H106">RANK(C105,$B105:$H105,0)</f>
        <v>1</v>
      </c>
      <c r="D106" s="184">
        <f t="shared" si="22"/>
        <v>6</v>
      </c>
      <c r="E106" s="184">
        <f t="shared" si="22"/>
        <v>7</v>
      </c>
      <c r="F106" s="184">
        <f t="shared" si="22"/>
        <v>4</v>
      </c>
      <c r="G106" s="184">
        <f t="shared" si="22"/>
        <v>2</v>
      </c>
      <c r="H106" s="184">
        <f t="shared" si="22"/>
        <v>5</v>
      </c>
    </row>
    <row r="107" spans="2:8" ht="12.75">
      <c r="B107" s="260"/>
      <c r="C107" s="261"/>
      <c r="D107" s="260"/>
      <c r="E107" s="260"/>
      <c r="F107" s="260"/>
      <c r="G107" s="260"/>
      <c r="H107" s="260"/>
    </row>
    <row r="111" spans="4:5" ht="12.75">
      <c r="D111" s="39"/>
      <c r="E111" s="39"/>
    </row>
    <row r="115" ht="12.75">
      <c r="C115" s="4"/>
    </row>
    <row r="122" spans="4:5" ht="12.75">
      <c r="D122" s="40"/>
      <c r="E122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">
      <selection activeCell="N22" sqref="N22"/>
    </sheetView>
  </sheetViews>
  <sheetFormatPr defaultColWidth="9.140625" defaultRowHeight="12.75"/>
  <sheetData>
    <row r="1" spans="1:2" ht="27.75">
      <c r="A1" s="275" t="s">
        <v>304</v>
      </c>
      <c r="B1" s="275"/>
    </row>
    <row r="3" spans="1:8" ht="18">
      <c r="A3" s="276" t="s">
        <v>305</v>
      </c>
      <c r="B3" s="274"/>
      <c r="C3" s="274"/>
      <c r="F3" s="276" t="s">
        <v>306</v>
      </c>
      <c r="G3" s="276"/>
      <c r="H3" s="276"/>
    </row>
    <row r="4" spans="1:8" ht="18">
      <c r="A4" s="278"/>
      <c r="B4" s="266"/>
      <c r="C4" s="266"/>
      <c r="F4" s="278"/>
      <c r="G4" s="278"/>
      <c r="H4" s="278"/>
    </row>
    <row r="5" spans="1:8" ht="12.75">
      <c r="A5" s="36" t="s">
        <v>135</v>
      </c>
      <c r="B5" s="36" t="s">
        <v>169</v>
      </c>
      <c r="C5">
        <v>1.92</v>
      </c>
      <c r="F5" s="36" t="s">
        <v>236</v>
      </c>
      <c r="G5" s="36" t="s">
        <v>249</v>
      </c>
      <c r="H5">
        <v>1.96</v>
      </c>
    </row>
    <row r="6" spans="1:8" ht="12.75">
      <c r="A6" s="36" t="s">
        <v>128</v>
      </c>
      <c r="B6" s="36" t="s">
        <v>169</v>
      </c>
      <c r="C6">
        <v>1.81</v>
      </c>
      <c r="F6" s="36" t="s">
        <v>238</v>
      </c>
      <c r="G6" s="36" t="s">
        <v>249</v>
      </c>
      <c r="H6">
        <v>1.75</v>
      </c>
    </row>
    <row r="7" spans="1:3" ht="12.75">
      <c r="A7" s="36" t="s">
        <v>130</v>
      </c>
      <c r="B7" s="36" t="s">
        <v>169</v>
      </c>
      <c r="C7">
        <v>1.79</v>
      </c>
    </row>
    <row r="8" spans="1:7" ht="12.75">
      <c r="A8" s="36" t="s">
        <v>204</v>
      </c>
      <c r="B8" s="36" t="s">
        <v>210</v>
      </c>
      <c r="C8">
        <v>1.73</v>
      </c>
      <c r="F8" s="36"/>
      <c r="G8" s="36"/>
    </row>
    <row r="9" spans="1:8" ht="18">
      <c r="A9" s="36" t="s">
        <v>313</v>
      </c>
      <c r="B9" s="36" t="s">
        <v>249</v>
      </c>
      <c r="C9">
        <v>1.71</v>
      </c>
      <c r="F9" s="276" t="s">
        <v>307</v>
      </c>
      <c r="G9" s="276"/>
      <c r="H9" s="276"/>
    </row>
    <row r="10" spans="1:7" ht="12.75">
      <c r="A10" s="36" t="s">
        <v>245</v>
      </c>
      <c r="B10" s="36" t="s">
        <v>249</v>
      </c>
      <c r="C10">
        <v>1.66</v>
      </c>
      <c r="F10" s="36"/>
      <c r="G10" s="36"/>
    </row>
    <row r="11" spans="1:8" ht="12.75">
      <c r="A11" s="36" t="s">
        <v>310</v>
      </c>
      <c r="B11" s="36" t="s">
        <v>169</v>
      </c>
      <c r="C11">
        <v>1.64</v>
      </c>
      <c r="F11" s="277" t="s">
        <v>108</v>
      </c>
      <c r="G11" s="36" t="s">
        <v>172</v>
      </c>
      <c r="H11">
        <v>2.06</v>
      </c>
    </row>
    <row r="12" spans="1:8" ht="12.75">
      <c r="A12" s="36" t="s">
        <v>200</v>
      </c>
      <c r="B12" s="36" t="s">
        <v>210</v>
      </c>
      <c r="C12">
        <v>1.64</v>
      </c>
      <c r="F12" t="s">
        <v>188</v>
      </c>
      <c r="G12" t="s">
        <v>210</v>
      </c>
      <c r="H12">
        <v>1.85</v>
      </c>
    </row>
    <row r="13" spans="1:8" ht="12.75">
      <c r="A13" s="36" t="s">
        <v>198</v>
      </c>
      <c r="B13" s="36" t="s">
        <v>210</v>
      </c>
      <c r="C13">
        <v>1.61</v>
      </c>
      <c r="F13" s="36" t="s">
        <v>96</v>
      </c>
      <c r="G13" s="36" t="s">
        <v>169</v>
      </c>
      <c r="H13">
        <v>1.76</v>
      </c>
    </row>
    <row r="14" spans="1:8" ht="12.75">
      <c r="A14" s="36" t="s">
        <v>201</v>
      </c>
      <c r="B14" s="36" t="s">
        <v>210</v>
      </c>
      <c r="C14">
        <v>1.59</v>
      </c>
      <c r="F14" s="36" t="s">
        <v>187</v>
      </c>
      <c r="G14" s="36" t="s">
        <v>210</v>
      </c>
      <c r="H14">
        <v>1.72</v>
      </c>
    </row>
    <row r="15" spans="1:8" ht="12.75">
      <c r="A15" s="36" t="s">
        <v>311</v>
      </c>
      <c r="B15" s="36" t="s">
        <v>169</v>
      </c>
      <c r="C15">
        <v>1.57</v>
      </c>
      <c r="F15" t="s">
        <v>189</v>
      </c>
      <c r="G15" t="s">
        <v>210</v>
      </c>
      <c r="H15">
        <v>1.35</v>
      </c>
    </row>
    <row r="16" spans="1:8" ht="12.75">
      <c r="A16" s="36" t="s">
        <v>131</v>
      </c>
      <c r="B16" s="36" t="s">
        <v>169</v>
      </c>
      <c r="C16">
        <v>1.56</v>
      </c>
      <c r="F16" s="277" t="s">
        <v>109</v>
      </c>
      <c r="G16" s="36" t="s">
        <v>172</v>
      </c>
      <c r="H16">
        <v>1.33</v>
      </c>
    </row>
    <row r="17" spans="1:8" ht="12.75">
      <c r="A17" s="36" t="s">
        <v>218</v>
      </c>
      <c r="B17" s="36" t="s">
        <v>254</v>
      </c>
      <c r="C17">
        <v>1.54</v>
      </c>
      <c r="F17" s="277" t="s">
        <v>110</v>
      </c>
      <c r="G17" s="36" t="s">
        <v>172</v>
      </c>
      <c r="H17">
        <v>1.25</v>
      </c>
    </row>
    <row r="18" spans="1:8" ht="12.75">
      <c r="A18" s="36" t="s">
        <v>133</v>
      </c>
      <c r="B18" s="36" t="s">
        <v>169</v>
      </c>
      <c r="C18">
        <v>1.51</v>
      </c>
      <c r="F18" s="277" t="s">
        <v>111</v>
      </c>
      <c r="G18" s="36" t="s">
        <v>172</v>
      </c>
      <c r="H18">
        <v>1.23</v>
      </c>
    </row>
    <row r="19" spans="1:7" ht="12.75">
      <c r="A19" s="36" t="s">
        <v>116</v>
      </c>
      <c r="B19" s="36" t="s">
        <v>172</v>
      </c>
      <c r="C19">
        <v>1.5</v>
      </c>
      <c r="F19" s="277"/>
      <c r="G19" s="36"/>
    </row>
    <row r="20" spans="1:7" ht="12.75">
      <c r="A20" s="36" t="s">
        <v>318</v>
      </c>
      <c r="B20" s="36" t="s">
        <v>172</v>
      </c>
      <c r="C20">
        <v>1.5</v>
      </c>
      <c r="F20" s="36"/>
      <c r="G20" s="36"/>
    </row>
    <row r="21" spans="1:7" ht="12.75">
      <c r="A21" s="36" t="s">
        <v>240</v>
      </c>
      <c r="B21" s="36" t="s">
        <v>249</v>
      </c>
      <c r="C21">
        <v>1.44</v>
      </c>
      <c r="F21" s="36"/>
      <c r="G21" s="36"/>
    </row>
    <row r="22" spans="1:8" ht="18">
      <c r="A22" s="36" t="s">
        <v>114</v>
      </c>
      <c r="B22" s="36" t="s">
        <v>172</v>
      </c>
      <c r="C22">
        <v>1.4</v>
      </c>
      <c r="F22" s="276" t="s">
        <v>309</v>
      </c>
      <c r="G22" s="276"/>
      <c r="H22" s="276"/>
    </row>
    <row r="23" spans="1:3" ht="12.75">
      <c r="A23" s="36" t="s">
        <v>205</v>
      </c>
      <c r="B23" s="36" t="s">
        <v>210</v>
      </c>
      <c r="C23">
        <v>1.39</v>
      </c>
    </row>
    <row r="24" spans="1:8" ht="12.75">
      <c r="A24" s="36" t="s">
        <v>120</v>
      </c>
      <c r="B24" s="36" t="s">
        <v>172</v>
      </c>
      <c r="C24">
        <v>1.39</v>
      </c>
      <c r="F24" t="s">
        <v>140</v>
      </c>
      <c r="G24" t="s">
        <v>252</v>
      </c>
      <c r="H24">
        <v>2.16</v>
      </c>
    </row>
    <row r="25" spans="1:3" ht="12.75">
      <c r="A25" s="36" t="s">
        <v>320</v>
      </c>
      <c r="B25" s="36" t="s">
        <v>254</v>
      </c>
      <c r="C25">
        <v>1.39</v>
      </c>
    </row>
    <row r="26" spans="1:3" ht="12.75">
      <c r="A26" s="36" t="s">
        <v>312</v>
      </c>
      <c r="B26" s="36" t="s">
        <v>169</v>
      </c>
      <c r="C26">
        <v>1.38</v>
      </c>
    </row>
    <row r="27" spans="1:3" ht="12.75">
      <c r="A27" s="36" t="s">
        <v>319</v>
      </c>
      <c r="B27" s="36" t="s">
        <v>172</v>
      </c>
      <c r="C27">
        <v>1.36</v>
      </c>
    </row>
    <row r="28" spans="1:3" ht="12.75">
      <c r="A28" s="36" t="s">
        <v>223</v>
      </c>
      <c r="B28" s="36" t="s">
        <v>254</v>
      </c>
      <c r="C28">
        <v>1.35</v>
      </c>
    </row>
    <row r="29" spans="1:3" ht="12.75">
      <c r="A29" s="36" t="s">
        <v>317</v>
      </c>
      <c r="B29" s="36" t="s">
        <v>249</v>
      </c>
      <c r="C29">
        <v>1.33</v>
      </c>
    </row>
    <row r="30" spans="1:3" ht="12.75">
      <c r="A30" s="36" t="s">
        <v>308</v>
      </c>
      <c r="B30" s="36" t="s">
        <v>249</v>
      </c>
      <c r="C30">
        <v>1.32</v>
      </c>
    </row>
    <row r="31" spans="1:3" ht="12.75">
      <c r="A31" s="36" t="s">
        <v>315</v>
      </c>
      <c r="B31" s="36" t="s">
        <v>249</v>
      </c>
      <c r="C31">
        <v>1.3</v>
      </c>
    </row>
    <row r="32" spans="1:3" ht="12.75">
      <c r="A32" s="36" t="s">
        <v>115</v>
      </c>
      <c r="B32" s="36" t="s">
        <v>172</v>
      </c>
      <c r="C32">
        <v>1.29</v>
      </c>
    </row>
    <row r="33" spans="1:3" ht="12.75">
      <c r="A33" s="36" t="s">
        <v>283</v>
      </c>
      <c r="B33" s="36" t="s">
        <v>172</v>
      </c>
      <c r="C33">
        <v>1.13</v>
      </c>
    </row>
    <row r="34" spans="1:3" ht="12.75">
      <c r="A34" s="36" t="s">
        <v>314</v>
      </c>
      <c r="B34" s="36" t="s">
        <v>249</v>
      </c>
      <c r="C34">
        <v>1.07</v>
      </c>
    </row>
    <row r="35" spans="1:3" ht="12.75">
      <c r="A35" s="36" t="s">
        <v>316</v>
      </c>
      <c r="B35" s="36" t="s">
        <v>249</v>
      </c>
      <c r="C35">
        <v>1.01</v>
      </c>
    </row>
  </sheetData>
  <sheetProtection/>
  <mergeCells count="4">
    <mergeCell ref="A3:C3"/>
    <mergeCell ref="F3:H3"/>
    <mergeCell ref="F22:H22"/>
    <mergeCell ref="F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L55" sqref="L55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0.8515625" style="2" bestFit="1" customWidth="1"/>
    <col min="5" max="5" width="13.8515625" style="2" bestFit="1" customWidth="1"/>
    <col min="6" max="6" width="11.28125" style="2" customWidth="1"/>
    <col min="7" max="7" width="14.7109375" style="2" bestFit="1" customWidth="1"/>
    <col min="8" max="9" width="12.28125" style="2" bestFit="1" customWidth="1"/>
  </cols>
  <sheetData>
    <row r="2" spans="1:7" ht="12.75">
      <c r="A2" s="1" t="str">
        <f>'Boys U11'!A2</f>
        <v>Venue : </v>
      </c>
      <c r="C2" s="3" t="s">
        <v>86</v>
      </c>
      <c r="G2" s="46" t="str">
        <f>'Boys U11'!G2</f>
        <v>23rd January 2011</v>
      </c>
    </row>
    <row r="5" spans="2:9" ht="38.25">
      <c r="B5" s="4" t="s">
        <v>21</v>
      </c>
      <c r="C5" s="3" t="s">
        <v>1</v>
      </c>
      <c r="D5" s="3" t="s">
        <v>2</v>
      </c>
      <c r="E5" s="3" t="s">
        <v>3</v>
      </c>
      <c r="F5" s="200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5" t="s">
        <v>265</v>
      </c>
      <c r="D7" s="5" t="s">
        <v>262</v>
      </c>
      <c r="E7" s="5" t="s">
        <v>263</v>
      </c>
      <c r="F7" s="5">
        <v>0</v>
      </c>
      <c r="G7" s="5" t="s">
        <v>266</v>
      </c>
      <c r="H7" s="5" t="s">
        <v>264</v>
      </c>
      <c r="I7" s="5" t="s">
        <v>261</v>
      </c>
    </row>
    <row r="8" spans="1:9" ht="12.75">
      <c r="A8" s="3"/>
      <c r="B8" s="6" t="s">
        <v>8</v>
      </c>
      <c r="C8" s="7">
        <v>3</v>
      </c>
      <c r="D8" s="7">
        <v>6</v>
      </c>
      <c r="E8" s="7">
        <v>4</v>
      </c>
      <c r="F8" s="7">
        <v>0</v>
      </c>
      <c r="G8" s="7">
        <v>2</v>
      </c>
      <c r="H8" s="7">
        <v>5</v>
      </c>
      <c r="I8" s="7">
        <v>7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198</v>
      </c>
      <c r="D10" s="2" t="s">
        <v>128</v>
      </c>
      <c r="E10" s="2" t="s">
        <v>218</v>
      </c>
      <c r="G10" s="2" t="s">
        <v>121</v>
      </c>
      <c r="H10" s="2" t="s">
        <v>242</v>
      </c>
      <c r="I10" s="2" t="s">
        <v>119</v>
      </c>
    </row>
    <row r="11" spans="1:9" ht="12.75">
      <c r="A11" s="3"/>
      <c r="B11" t="s">
        <v>7</v>
      </c>
      <c r="C11" s="9">
        <v>13.7</v>
      </c>
      <c r="D11" s="9">
        <v>13.7</v>
      </c>
      <c r="E11" s="9">
        <v>13.3</v>
      </c>
      <c r="F11" s="9">
        <v>0</v>
      </c>
      <c r="G11" s="9">
        <v>16</v>
      </c>
      <c r="H11" s="9">
        <v>13.6</v>
      </c>
      <c r="I11" s="9">
        <v>13.9</v>
      </c>
    </row>
    <row r="12" spans="1:9" ht="12.75">
      <c r="A12" s="3"/>
      <c r="B12" t="s">
        <v>11</v>
      </c>
      <c r="C12" s="2" t="s">
        <v>199</v>
      </c>
      <c r="D12" s="2" t="s">
        <v>135</v>
      </c>
      <c r="E12" s="2" t="s">
        <v>219</v>
      </c>
      <c r="G12" s="2" t="s">
        <v>122</v>
      </c>
      <c r="H12" s="2" t="s">
        <v>243</v>
      </c>
      <c r="I12" s="2" t="s">
        <v>114</v>
      </c>
    </row>
    <row r="13" spans="1:9" ht="12.75">
      <c r="A13" s="3"/>
      <c r="B13" t="s">
        <v>7</v>
      </c>
      <c r="C13" s="9">
        <v>14.8</v>
      </c>
      <c r="D13" s="9">
        <v>13.8</v>
      </c>
      <c r="E13" s="9">
        <v>14.4</v>
      </c>
      <c r="F13" s="9">
        <v>0</v>
      </c>
      <c r="G13" s="9">
        <v>14.8</v>
      </c>
      <c r="H13" s="9">
        <v>14</v>
      </c>
      <c r="I13" s="9">
        <v>15</v>
      </c>
    </row>
    <row r="14" spans="1:9" ht="12.75">
      <c r="A14" s="3"/>
      <c r="B14" t="s">
        <v>33</v>
      </c>
      <c r="C14" s="8" t="s">
        <v>200</v>
      </c>
      <c r="D14" s="8" t="s">
        <v>130</v>
      </c>
      <c r="E14" s="8" t="s">
        <v>220</v>
      </c>
      <c r="F14" s="8"/>
      <c r="G14" s="8" t="s">
        <v>123</v>
      </c>
      <c r="H14" s="8" t="s">
        <v>244</v>
      </c>
      <c r="I14" s="8" t="s">
        <v>115</v>
      </c>
    </row>
    <row r="15" spans="1:9" ht="12.75">
      <c r="A15" s="3"/>
      <c r="B15" t="s">
        <v>7</v>
      </c>
      <c r="C15" s="9">
        <v>14.9</v>
      </c>
      <c r="D15" s="9">
        <v>13.7</v>
      </c>
      <c r="E15" s="9">
        <v>14.6</v>
      </c>
      <c r="F15" s="9">
        <v>0</v>
      </c>
      <c r="G15" s="9">
        <v>14.4</v>
      </c>
      <c r="H15" s="9">
        <v>14.3</v>
      </c>
      <c r="I15" s="9">
        <v>16.1</v>
      </c>
    </row>
    <row r="16" spans="1:9" ht="12.75">
      <c r="A16" s="3"/>
      <c r="B16" t="s">
        <v>34</v>
      </c>
      <c r="C16" s="8" t="s">
        <v>201</v>
      </c>
      <c r="D16" s="8" t="s">
        <v>131</v>
      </c>
      <c r="E16" s="8" t="s">
        <v>221</v>
      </c>
      <c r="F16" s="8"/>
      <c r="G16" s="8" t="s">
        <v>124</v>
      </c>
      <c r="H16" s="8" t="s">
        <v>245</v>
      </c>
      <c r="I16" s="8" t="s">
        <v>118</v>
      </c>
    </row>
    <row r="17" spans="1:9" ht="12.75">
      <c r="A17" s="3"/>
      <c r="B17" t="s">
        <v>7</v>
      </c>
      <c r="C17" s="9">
        <v>14.5</v>
      </c>
      <c r="D17" s="9">
        <v>13.3</v>
      </c>
      <c r="E17" s="9">
        <v>14.2</v>
      </c>
      <c r="F17" s="9">
        <v>0</v>
      </c>
      <c r="G17" s="9">
        <v>15.7</v>
      </c>
      <c r="H17" s="9">
        <v>14.7</v>
      </c>
      <c r="I17" s="9">
        <v>14.5</v>
      </c>
    </row>
    <row r="18" spans="1:9" ht="12.75">
      <c r="A18" s="3"/>
      <c r="B18" t="s">
        <v>12</v>
      </c>
      <c r="C18" s="9">
        <f aca="true" t="shared" si="0" ref="C18:I18">C17+C15+C13+C11</f>
        <v>57.900000000000006</v>
      </c>
      <c r="D18" s="9">
        <f t="shared" si="0"/>
        <v>54.5</v>
      </c>
      <c r="E18" s="9">
        <f t="shared" si="0"/>
        <v>56.5</v>
      </c>
      <c r="F18" s="9">
        <f t="shared" si="0"/>
        <v>0</v>
      </c>
      <c r="G18" s="9">
        <f t="shared" si="0"/>
        <v>60.900000000000006</v>
      </c>
      <c r="H18" s="9">
        <f t="shared" si="0"/>
        <v>56.6</v>
      </c>
      <c r="I18" s="9">
        <f t="shared" si="0"/>
        <v>59.5</v>
      </c>
    </row>
    <row r="19" spans="1:9" ht="12.75">
      <c r="A19" s="3"/>
      <c r="B19" s="6" t="s">
        <v>8</v>
      </c>
      <c r="C19" s="7">
        <v>4</v>
      </c>
      <c r="D19" s="7">
        <v>7</v>
      </c>
      <c r="E19" s="7">
        <v>6</v>
      </c>
      <c r="F19" s="7">
        <v>0</v>
      </c>
      <c r="G19" s="7">
        <v>2</v>
      </c>
      <c r="H19" s="7">
        <v>5</v>
      </c>
      <c r="I19" s="7">
        <v>3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8" t="s">
        <v>200</v>
      </c>
      <c r="D21" s="8" t="s">
        <v>132</v>
      </c>
      <c r="E21" s="8" t="s">
        <v>220</v>
      </c>
      <c r="F21" s="8"/>
      <c r="G21" s="8" t="s">
        <v>121</v>
      </c>
      <c r="H21" s="8" t="s">
        <v>242</v>
      </c>
      <c r="I21" s="8" t="s">
        <v>116</v>
      </c>
    </row>
    <row r="22" spans="1:9" ht="12.75">
      <c r="A22" s="3"/>
      <c r="B22" t="s">
        <v>14</v>
      </c>
      <c r="C22" s="8">
        <v>51</v>
      </c>
      <c r="D22" s="8">
        <v>46</v>
      </c>
      <c r="E22" s="8">
        <v>49</v>
      </c>
      <c r="F22" s="8">
        <v>0</v>
      </c>
      <c r="G22" s="8">
        <v>33</v>
      </c>
      <c r="H22" s="8">
        <v>48</v>
      </c>
      <c r="I22" s="8">
        <v>51</v>
      </c>
    </row>
    <row r="23" spans="1:9" ht="12.75">
      <c r="A23" s="3"/>
      <c r="B23" t="s">
        <v>11</v>
      </c>
      <c r="C23" s="8" t="s">
        <v>201</v>
      </c>
      <c r="D23" s="8" t="s">
        <v>130</v>
      </c>
      <c r="E23" s="8" t="s">
        <v>221</v>
      </c>
      <c r="F23" s="8"/>
      <c r="G23" s="8" t="s">
        <v>125</v>
      </c>
      <c r="H23" s="8" t="s">
        <v>245</v>
      </c>
      <c r="I23" s="8" t="s">
        <v>117</v>
      </c>
    </row>
    <row r="24" spans="1:9" ht="12.75">
      <c r="A24" s="3"/>
      <c r="B24" t="s">
        <v>14</v>
      </c>
      <c r="C24" s="8">
        <v>47</v>
      </c>
      <c r="D24" s="8">
        <v>52</v>
      </c>
      <c r="E24" s="8">
        <v>46</v>
      </c>
      <c r="F24" s="8">
        <v>0</v>
      </c>
      <c r="G24" s="8">
        <v>32</v>
      </c>
      <c r="H24" s="8">
        <v>53</v>
      </c>
      <c r="I24" s="8">
        <v>50</v>
      </c>
    </row>
    <row r="25" spans="1:9" ht="12.75">
      <c r="A25" s="3"/>
      <c r="B25" t="s">
        <v>33</v>
      </c>
      <c r="C25" s="8" t="s">
        <v>202</v>
      </c>
      <c r="D25" s="8" t="s">
        <v>133</v>
      </c>
      <c r="E25" s="8" t="s">
        <v>222</v>
      </c>
      <c r="F25" s="8"/>
      <c r="G25" s="8" t="s">
        <v>126</v>
      </c>
      <c r="H25" s="8" t="s">
        <v>243</v>
      </c>
      <c r="I25" s="8" t="s">
        <v>118</v>
      </c>
    </row>
    <row r="26" spans="1:9" ht="12.75">
      <c r="A26" s="3"/>
      <c r="B26" t="s">
        <v>14</v>
      </c>
      <c r="C26" s="8">
        <v>48</v>
      </c>
      <c r="D26" s="8">
        <v>51</v>
      </c>
      <c r="E26" s="8">
        <v>43</v>
      </c>
      <c r="F26" s="8">
        <v>0</v>
      </c>
      <c r="G26" s="8">
        <v>41</v>
      </c>
      <c r="H26" s="8">
        <v>48</v>
      </c>
      <c r="I26" s="8">
        <v>46</v>
      </c>
    </row>
    <row r="27" spans="1:9" ht="12.75">
      <c r="A27" s="3"/>
      <c r="B27" t="s">
        <v>34</v>
      </c>
      <c r="C27" s="8" t="s">
        <v>203</v>
      </c>
      <c r="D27" s="8" t="s">
        <v>134</v>
      </c>
      <c r="E27" s="8" t="s">
        <v>223</v>
      </c>
      <c r="F27" s="8"/>
      <c r="G27" s="8" t="s">
        <v>127</v>
      </c>
      <c r="H27" s="268" t="s">
        <v>281</v>
      </c>
      <c r="I27" s="268" t="s">
        <v>114</v>
      </c>
    </row>
    <row r="28" spans="1:9" ht="12.75">
      <c r="A28" s="3"/>
      <c r="B28" t="s">
        <v>14</v>
      </c>
      <c r="C28" s="8">
        <v>44</v>
      </c>
      <c r="D28" s="8">
        <v>52</v>
      </c>
      <c r="E28" s="8">
        <v>47</v>
      </c>
      <c r="F28" s="8">
        <v>0</v>
      </c>
      <c r="G28" s="8">
        <v>45</v>
      </c>
      <c r="H28" s="8">
        <v>48</v>
      </c>
      <c r="I28" s="8">
        <v>51</v>
      </c>
    </row>
    <row r="29" spans="1:9" ht="12.75">
      <c r="A29" s="3"/>
      <c r="B29" t="s">
        <v>15</v>
      </c>
      <c r="C29" s="8">
        <f>C22+C24+C26+C28</f>
        <v>190</v>
      </c>
      <c r="D29" s="8">
        <f aca="true" t="shared" si="1" ref="D29:I29">D22+D24+D26+D28</f>
        <v>201</v>
      </c>
      <c r="E29" s="8">
        <f t="shared" si="1"/>
        <v>185</v>
      </c>
      <c r="F29" s="8">
        <f t="shared" si="1"/>
        <v>0</v>
      </c>
      <c r="G29" s="8">
        <f t="shared" si="1"/>
        <v>151</v>
      </c>
      <c r="H29" s="8">
        <f t="shared" si="1"/>
        <v>197</v>
      </c>
      <c r="I29" s="8">
        <f t="shared" si="1"/>
        <v>198</v>
      </c>
    </row>
    <row r="30" spans="1:9" ht="12.75">
      <c r="A30" s="3"/>
      <c r="B30" s="6" t="s">
        <v>8</v>
      </c>
      <c r="C30" s="7">
        <v>4</v>
      </c>
      <c r="D30" s="7">
        <v>7</v>
      </c>
      <c r="E30" s="7">
        <v>3</v>
      </c>
      <c r="F30" s="7">
        <v>0</v>
      </c>
      <c r="G30" s="7">
        <v>2</v>
      </c>
      <c r="H30" s="7">
        <v>5</v>
      </c>
      <c r="I30" s="7">
        <v>6</v>
      </c>
    </row>
    <row r="31" spans="1:2" ht="12.75">
      <c r="A31" s="3"/>
      <c r="B31" s="4" t="s">
        <v>77</v>
      </c>
    </row>
    <row r="32" spans="1:9" ht="12.75">
      <c r="A32" s="3">
        <v>4</v>
      </c>
      <c r="B32" t="s">
        <v>10</v>
      </c>
      <c r="C32" s="2" t="s">
        <v>204</v>
      </c>
      <c r="D32" s="2" t="s">
        <v>128</v>
      </c>
      <c r="E32" s="2" t="s">
        <v>218</v>
      </c>
      <c r="G32" s="2" t="s">
        <v>124</v>
      </c>
      <c r="H32" s="2" t="s">
        <v>242</v>
      </c>
      <c r="I32" s="2" t="s">
        <v>120</v>
      </c>
    </row>
    <row r="33" spans="1:9" ht="12.75">
      <c r="A33" s="3"/>
      <c r="B33" t="s">
        <v>87</v>
      </c>
      <c r="C33" s="8">
        <v>43</v>
      </c>
      <c r="D33" s="8">
        <v>43</v>
      </c>
      <c r="E33" s="8">
        <v>43</v>
      </c>
      <c r="F33" s="8">
        <v>0</v>
      </c>
      <c r="G33" s="8">
        <v>31</v>
      </c>
      <c r="H33" s="8">
        <v>39</v>
      </c>
      <c r="I33" s="8">
        <v>34</v>
      </c>
    </row>
    <row r="34" spans="1:9" ht="12.75">
      <c r="A34" s="3"/>
      <c r="B34" t="s">
        <v>11</v>
      </c>
      <c r="C34" s="2" t="s">
        <v>205</v>
      </c>
      <c r="D34" s="2" t="s">
        <v>130</v>
      </c>
      <c r="E34" s="2" t="s">
        <v>224</v>
      </c>
      <c r="G34" s="2" t="s">
        <v>123</v>
      </c>
      <c r="H34" s="2" t="s">
        <v>243</v>
      </c>
      <c r="I34" s="2" t="s">
        <v>119</v>
      </c>
    </row>
    <row r="35" spans="1:9" ht="12.75">
      <c r="A35" s="3"/>
      <c r="B35" t="s">
        <v>87</v>
      </c>
      <c r="C35" s="8">
        <v>25</v>
      </c>
      <c r="D35" s="8">
        <v>40</v>
      </c>
      <c r="E35" s="8">
        <v>39</v>
      </c>
      <c r="F35" s="8">
        <v>0</v>
      </c>
      <c r="G35" s="8">
        <v>33</v>
      </c>
      <c r="H35" s="8">
        <v>34</v>
      </c>
      <c r="I35" s="8">
        <v>38</v>
      </c>
    </row>
    <row r="36" spans="1:9" ht="12.75">
      <c r="A36" s="3"/>
      <c r="B36" t="s">
        <v>90</v>
      </c>
      <c r="C36" s="8">
        <f aca="true" t="shared" si="2" ref="C36:I36">C35+C33</f>
        <v>68</v>
      </c>
      <c r="D36" s="8">
        <f t="shared" si="2"/>
        <v>83</v>
      </c>
      <c r="E36" s="8">
        <f t="shared" si="2"/>
        <v>82</v>
      </c>
      <c r="F36" s="8">
        <f t="shared" si="2"/>
        <v>0</v>
      </c>
      <c r="G36" s="8">
        <f t="shared" si="2"/>
        <v>64</v>
      </c>
      <c r="H36" s="8">
        <f t="shared" si="2"/>
        <v>73</v>
      </c>
      <c r="I36" s="8">
        <f t="shared" si="2"/>
        <v>72</v>
      </c>
    </row>
    <row r="37" spans="1:9" ht="12.75">
      <c r="A37" s="3"/>
      <c r="B37" s="6" t="s">
        <v>8</v>
      </c>
      <c r="C37" s="7">
        <v>3</v>
      </c>
      <c r="D37" s="7">
        <v>7</v>
      </c>
      <c r="E37" s="7">
        <v>6</v>
      </c>
      <c r="F37" s="7">
        <v>0</v>
      </c>
      <c r="G37" s="7">
        <v>2</v>
      </c>
      <c r="H37" s="7">
        <v>5</v>
      </c>
      <c r="I37" s="7">
        <v>4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198</v>
      </c>
      <c r="D39" s="2" t="s">
        <v>135</v>
      </c>
      <c r="E39" s="2" t="s">
        <v>218</v>
      </c>
      <c r="G39" s="186" t="s">
        <v>282</v>
      </c>
      <c r="H39" s="2" t="s">
        <v>246</v>
      </c>
      <c r="I39" s="2" t="s">
        <v>116</v>
      </c>
    </row>
    <row r="40" spans="1:9" ht="12.75">
      <c r="A40" s="3"/>
      <c r="B40" t="s">
        <v>7</v>
      </c>
      <c r="C40" s="9">
        <v>43.3</v>
      </c>
      <c r="D40" s="9">
        <v>42.1</v>
      </c>
      <c r="E40" s="9">
        <v>43.1</v>
      </c>
      <c r="F40" s="9">
        <v>0</v>
      </c>
      <c r="G40" s="9">
        <v>45.9</v>
      </c>
      <c r="H40" s="9">
        <v>42.7</v>
      </c>
      <c r="I40" s="9">
        <v>43.7</v>
      </c>
    </row>
    <row r="41" spans="1:9" ht="12.75">
      <c r="A41" s="3"/>
      <c r="B41" t="s">
        <v>11</v>
      </c>
      <c r="C41" s="2" t="s">
        <v>204</v>
      </c>
      <c r="D41" s="2" t="s">
        <v>133</v>
      </c>
      <c r="E41" s="2" t="s">
        <v>219</v>
      </c>
      <c r="G41" s="2" t="s">
        <v>122</v>
      </c>
      <c r="H41" s="2" t="s">
        <v>244</v>
      </c>
      <c r="I41" s="2" t="s">
        <v>117</v>
      </c>
    </row>
    <row r="42" spans="1:9" ht="12.75">
      <c r="A42" s="3"/>
      <c r="B42" t="s">
        <v>7</v>
      </c>
      <c r="C42" s="9">
        <v>42.7</v>
      </c>
      <c r="D42" s="9">
        <v>41.7</v>
      </c>
      <c r="E42" s="9">
        <v>46.6</v>
      </c>
      <c r="F42" s="9">
        <v>0</v>
      </c>
      <c r="G42" s="9">
        <v>47</v>
      </c>
      <c r="H42" s="9">
        <v>43.6</v>
      </c>
      <c r="I42" s="9">
        <v>45.2</v>
      </c>
    </row>
    <row r="43" spans="1:9" ht="12.75">
      <c r="A43" s="3"/>
      <c r="B43" t="s">
        <v>12</v>
      </c>
      <c r="C43" s="9">
        <f aca="true" t="shared" si="3" ref="C43:I43">C42+C40</f>
        <v>86</v>
      </c>
      <c r="D43" s="9">
        <f t="shared" si="3"/>
        <v>83.80000000000001</v>
      </c>
      <c r="E43" s="9">
        <f t="shared" si="3"/>
        <v>89.7</v>
      </c>
      <c r="F43" s="9">
        <f t="shared" si="3"/>
        <v>0</v>
      </c>
      <c r="G43" s="9">
        <f t="shared" si="3"/>
        <v>92.9</v>
      </c>
      <c r="H43" s="9">
        <f t="shared" si="3"/>
        <v>86.30000000000001</v>
      </c>
      <c r="I43" s="9">
        <f t="shared" si="3"/>
        <v>88.9</v>
      </c>
    </row>
    <row r="44" spans="1:9" ht="12.75">
      <c r="A44" s="3"/>
      <c r="B44" s="6" t="s">
        <v>8</v>
      </c>
      <c r="C44" s="7">
        <v>6</v>
      </c>
      <c r="D44" s="7">
        <v>7</v>
      </c>
      <c r="E44" s="7">
        <v>3</v>
      </c>
      <c r="F44" s="7">
        <v>0</v>
      </c>
      <c r="G44" s="7">
        <v>2</v>
      </c>
      <c r="H44" s="7">
        <v>5</v>
      </c>
      <c r="I44" s="7">
        <v>4</v>
      </c>
    </row>
    <row r="45" spans="1:2" ht="12.75">
      <c r="A45" s="3"/>
      <c r="B45" s="4" t="s">
        <v>81</v>
      </c>
    </row>
    <row r="46" spans="1:9" ht="12.75">
      <c r="A46" s="3">
        <v>6</v>
      </c>
      <c r="B46" t="s">
        <v>10</v>
      </c>
      <c r="C46" s="2" t="s">
        <v>203</v>
      </c>
      <c r="D46" s="2" t="s">
        <v>129</v>
      </c>
      <c r="E46" s="2" t="s">
        <v>220</v>
      </c>
      <c r="G46" s="2" t="s">
        <v>123</v>
      </c>
      <c r="H46" s="2" t="s">
        <v>244</v>
      </c>
      <c r="I46" s="186" t="s">
        <v>283</v>
      </c>
    </row>
    <row r="47" spans="1:9" ht="12.75">
      <c r="A47" s="3"/>
      <c r="B47" t="s">
        <v>16</v>
      </c>
      <c r="C47" s="9">
        <v>4.56</v>
      </c>
      <c r="D47" s="9">
        <v>5.96</v>
      </c>
      <c r="E47" s="9">
        <v>4.42</v>
      </c>
      <c r="F47" s="9">
        <v>0</v>
      </c>
      <c r="G47" s="9">
        <v>5.26</v>
      </c>
      <c r="H47" s="9">
        <v>5.15</v>
      </c>
      <c r="I47" s="199">
        <v>3.16</v>
      </c>
    </row>
    <row r="48" spans="1:9" ht="12.75">
      <c r="A48" s="3"/>
      <c r="B48" t="s">
        <v>11</v>
      </c>
      <c r="C48" s="2" t="s">
        <v>199</v>
      </c>
      <c r="D48" s="2" t="s">
        <v>134</v>
      </c>
      <c r="E48" s="2" t="s">
        <v>224</v>
      </c>
      <c r="G48" s="2" t="s">
        <v>122</v>
      </c>
      <c r="H48" s="2" t="s">
        <v>246</v>
      </c>
      <c r="I48" s="2" t="s">
        <v>115</v>
      </c>
    </row>
    <row r="49" spans="1:9" ht="12.75">
      <c r="A49" s="3"/>
      <c r="B49" t="s">
        <v>16</v>
      </c>
      <c r="C49" s="9">
        <v>5.07</v>
      </c>
      <c r="D49" s="9">
        <v>5.34</v>
      </c>
      <c r="E49" s="9">
        <v>3.88</v>
      </c>
      <c r="F49" s="9">
        <v>0</v>
      </c>
      <c r="G49" s="9">
        <v>4.46</v>
      </c>
      <c r="H49" s="9">
        <v>4.38</v>
      </c>
      <c r="I49" s="9">
        <v>4.2</v>
      </c>
    </row>
    <row r="50" spans="1:9" ht="12.75">
      <c r="A50" s="3"/>
      <c r="B50" t="s">
        <v>17</v>
      </c>
      <c r="C50" s="9">
        <f aca="true" t="shared" si="4" ref="C50:I50">C49+C47</f>
        <v>9.629999999999999</v>
      </c>
      <c r="D50" s="9">
        <f t="shared" si="4"/>
        <v>11.3</v>
      </c>
      <c r="E50" s="9">
        <f t="shared" si="4"/>
        <v>8.3</v>
      </c>
      <c r="F50" s="9">
        <f t="shared" si="4"/>
        <v>0</v>
      </c>
      <c r="G50" s="9">
        <f t="shared" si="4"/>
        <v>9.719999999999999</v>
      </c>
      <c r="H50" s="9">
        <f t="shared" si="4"/>
        <v>9.530000000000001</v>
      </c>
      <c r="I50" s="9">
        <f t="shared" si="4"/>
        <v>7.36</v>
      </c>
    </row>
    <row r="51" spans="1:9" ht="12.75">
      <c r="A51" s="3"/>
      <c r="B51" s="6" t="s">
        <v>8</v>
      </c>
      <c r="C51" s="7">
        <v>5</v>
      </c>
      <c r="D51" s="7">
        <v>7</v>
      </c>
      <c r="E51" s="7">
        <v>3</v>
      </c>
      <c r="F51" s="7">
        <v>0</v>
      </c>
      <c r="G51" s="7">
        <v>6</v>
      </c>
      <c r="H51" s="7">
        <v>4</v>
      </c>
      <c r="I51" s="7">
        <v>2</v>
      </c>
    </row>
    <row r="52" spans="1:4" ht="12.75">
      <c r="A52" s="3"/>
      <c r="B52" s="4" t="s">
        <v>19</v>
      </c>
      <c r="C52" s="186"/>
      <c r="D52" s="186"/>
    </row>
    <row r="53" spans="1:9" ht="12.75">
      <c r="A53" s="3">
        <v>7</v>
      </c>
      <c r="B53" t="s">
        <v>83</v>
      </c>
      <c r="C53" s="5">
        <v>55.3</v>
      </c>
      <c r="D53" s="270">
        <v>52.6</v>
      </c>
      <c r="E53" s="5">
        <v>59.4</v>
      </c>
      <c r="F53" s="5">
        <v>0</v>
      </c>
      <c r="G53" s="5">
        <v>59.3</v>
      </c>
      <c r="H53" s="5">
        <v>54.8</v>
      </c>
      <c r="I53" s="5">
        <v>57.4</v>
      </c>
    </row>
    <row r="54" spans="1:9" ht="12.75">
      <c r="A54" s="3"/>
      <c r="B54" t="s">
        <v>84</v>
      </c>
      <c r="C54" s="5">
        <v>58.1</v>
      </c>
      <c r="D54" s="5">
        <v>53.9</v>
      </c>
      <c r="E54" s="5">
        <v>58.1</v>
      </c>
      <c r="F54" s="5">
        <v>0</v>
      </c>
      <c r="G54" s="5">
        <v>60.2</v>
      </c>
      <c r="H54" s="5">
        <v>57.2</v>
      </c>
      <c r="I54" s="5">
        <v>60</v>
      </c>
    </row>
    <row r="55" spans="1:9" ht="12.75">
      <c r="A55" s="3"/>
      <c r="B55" t="s">
        <v>12</v>
      </c>
      <c r="C55" s="45">
        <f aca="true" t="shared" si="5" ref="C55:I55">C54+C53</f>
        <v>113.4</v>
      </c>
      <c r="D55" s="45">
        <f t="shared" si="5"/>
        <v>106.5</v>
      </c>
      <c r="E55" s="45">
        <f t="shared" si="5"/>
        <v>117.5</v>
      </c>
      <c r="F55" s="45">
        <f t="shared" si="5"/>
        <v>0</v>
      </c>
      <c r="G55" s="45">
        <f t="shared" si="5"/>
        <v>119.5</v>
      </c>
      <c r="H55" s="45">
        <f t="shared" si="5"/>
        <v>112</v>
      </c>
      <c r="I55" s="45">
        <f t="shared" si="5"/>
        <v>117.4</v>
      </c>
    </row>
    <row r="56" spans="1:9" ht="12.75">
      <c r="A56" s="3"/>
      <c r="B56" s="12" t="s">
        <v>8</v>
      </c>
      <c r="C56" s="7">
        <v>5</v>
      </c>
      <c r="D56" s="7">
        <v>7</v>
      </c>
      <c r="E56" s="7">
        <v>3</v>
      </c>
      <c r="F56" s="7">
        <v>0</v>
      </c>
      <c r="G56" s="7">
        <v>2</v>
      </c>
      <c r="H56" s="7">
        <v>6</v>
      </c>
      <c r="I56" s="7">
        <v>4</v>
      </c>
    </row>
    <row r="58" ht="13.5" thickBot="1"/>
    <row r="59" spans="2:9" ht="13.5" thickBot="1">
      <c r="B59" s="6" t="s">
        <v>20</v>
      </c>
      <c r="C59" s="47">
        <f aca="true" t="shared" si="6" ref="C59:I59">+C56+C51+C44+C37+C30+C19+C8</f>
        <v>30</v>
      </c>
      <c r="D59" s="48">
        <f t="shared" si="6"/>
        <v>48</v>
      </c>
      <c r="E59" s="48">
        <f t="shared" si="6"/>
        <v>28</v>
      </c>
      <c r="F59" s="48">
        <f>+F56+F51+F44+F37+F30+F19+F8</f>
        <v>0</v>
      </c>
      <c r="G59" s="48">
        <f t="shared" si="6"/>
        <v>18</v>
      </c>
      <c r="H59" s="48">
        <f t="shared" si="6"/>
        <v>35</v>
      </c>
      <c r="I59" s="49">
        <f t="shared" si="6"/>
        <v>30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K53" sqref="K53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3" width="12.57421875" style="2" customWidth="1"/>
    <col min="4" max="4" width="10.28125" style="2" bestFit="1" customWidth="1"/>
    <col min="5" max="5" width="12.28125" style="2" bestFit="1" customWidth="1"/>
    <col min="6" max="6" width="12.28125" style="2" customWidth="1"/>
    <col min="7" max="7" width="12.28125" style="2" bestFit="1" customWidth="1"/>
    <col min="8" max="8" width="12.140625" style="2" bestFit="1" customWidth="1"/>
    <col min="9" max="9" width="12.7109375" style="2" bestFit="1" customWidth="1"/>
  </cols>
  <sheetData>
    <row r="2" spans="1:7" ht="12.75">
      <c r="A2" s="1" t="s">
        <v>79</v>
      </c>
      <c r="C2" s="3" t="s">
        <v>86</v>
      </c>
      <c r="G2" s="46" t="str">
        <f>'Boys U11'!G2</f>
        <v>23rd January 2011</v>
      </c>
    </row>
    <row r="5" spans="2:9" ht="25.5">
      <c r="B5" s="4" t="s">
        <v>23</v>
      </c>
      <c r="C5" s="3" t="s">
        <v>1</v>
      </c>
      <c r="D5" s="3" t="s">
        <v>2</v>
      </c>
      <c r="E5" s="3" t="s">
        <v>3</v>
      </c>
      <c r="F5" s="200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spans="1:9" ht="12.75">
      <c r="A6" s="3">
        <v>1</v>
      </c>
      <c r="B6" s="4" t="s">
        <v>6</v>
      </c>
      <c r="C6" s="186"/>
      <c r="D6" s="186"/>
      <c r="E6" s="186"/>
      <c r="F6" s="186"/>
      <c r="G6" s="186"/>
      <c r="H6" s="186"/>
      <c r="I6" s="186"/>
    </row>
    <row r="7" spans="2:9" ht="12.75">
      <c r="B7" s="36" t="s">
        <v>12</v>
      </c>
      <c r="C7" s="183" t="s">
        <v>277</v>
      </c>
      <c r="D7" s="183">
        <v>0</v>
      </c>
      <c r="E7" s="183" t="s">
        <v>275</v>
      </c>
      <c r="F7" s="183">
        <v>0</v>
      </c>
      <c r="G7" s="183" t="s">
        <v>269</v>
      </c>
      <c r="H7" s="183" t="s">
        <v>276</v>
      </c>
      <c r="I7" s="183">
        <v>0</v>
      </c>
    </row>
    <row r="8" spans="2:9" ht="12.75">
      <c r="B8" s="12" t="s">
        <v>8</v>
      </c>
      <c r="C8" s="184">
        <v>4</v>
      </c>
      <c r="D8" s="184">
        <v>0</v>
      </c>
      <c r="E8" s="184">
        <v>7</v>
      </c>
      <c r="F8" s="184">
        <v>0</v>
      </c>
      <c r="G8" s="184">
        <v>5</v>
      </c>
      <c r="H8" s="184">
        <v>6</v>
      </c>
      <c r="I8" s="184">
        <v>0</v>
      </c>
    </row>
    <row r="9" spans="1:2" ht="12.75">
      <c r="A9" s="3">
        <v>2</v>
      </c>
      <c r="B9" s="4" t="s">
        <v>24</v>
      </c>
    </row>
    <row r="10" spans="2:9" ht="12.75">
      <c r="B10" t="s">
        <v>10</v>
      </c>
      <c r="C10" s="2" t="s">
        <v>193</v>
      </c>
      <c r="D10" s="2" t="s">
        <v>136</v>
      </c>
      <c r="E10" s="2" t="s">
        <v>225</v>
      </c>
      <c r="G10" s="2" t="s">
        <v>137</v>
      </c>
      <c r="H10" s="2" t="s">
        <v>143</v>
      </c>
      <c r="I10" s="2" t="s">
        <v>150</v>
      </c>
    </row>
    <row r="11" spans="1:9" ht="12.75">
      <c r="A11" s="3"/>
      <c r="B11" t="s">
        <v>7</v>
      </c>
      <c r="C11" s="9">
        <v>25.6</v>
      </c>
      <c r="D11" s="9">
        <v>24.7</v>
      </c>
      <c r="E11" s="9">
        <v>24.6</v>
      </c>
      <c r="F11" s="9">
        <v>0</v>
      </c>
      <c r="G11" s="9">
        <v>24.3</v>
      </c>
      <c r="H11" s="9">
        <v>29.4</v>
      </c>
      <c r="I11" s="9">
        <v>26.8</v>
      </c>
    </row>
    <row r="12" spans="1:8" ht="12.75">
      <c r="A12" s="3"/>
      <c r="B12" t="s">
        <v>11</v>
      </c>
      <c r="C12" s="2" t="s">
        <v>194</v>
      </c>
      <c r="E12" s="2" t="s">
        <v>226</v>
      </c>
      <c r="G12" s="2" t="s">
        <v>138</v>
      </c>
      <c r="H12" s="2" t="s">
        <v>144</v>
      </c>
    </row>
    <row r="13" spans="1:9" ht="12.75">
      <c r="A13" s="3"/>
      <c r="B13" t="s">
        <v>7</v>
      </c>
      <c r="C13" s="9">
        <v>26.7</v>
      </c>
      <c r="D13" s="9">
        <v>0</v>
      </c>
      <c r="E13" s="9">
        <v>26.2</v>
      </c>
      <c r="F13" s="9">
        <v>0</v>
      </c>
      <c r="G13" s="9">
        <v>26.5</v>
      </c>
      <c r="H13" s="9">
        <v>27.7</v>
      </c>
      <c r="I13" s="9">
        <v>0</v>
      </c>
    </row>
    <row r="14" spans="1:9" ht="12.75">
      <c r="A14" s="3"/>
      <c r="B14" t="s">
        <v>12</v>
      </c>
      <c r="C14" s="5">
        <f aca="true" t="shared" si="0" ref="C14:I14">C13+C11</f>
        <v>52.3</v>
      </c>
      <c r="D14" s="5">
        <f t="shared" si="0"/>
        <v>24.7</v>
      </c>
      <c r="E14" s="5">
        <f t="shared" si="0"/>
        <v>50.8</v>
      </c>
      <c r="F14" s="5">
        <f t="shared" si="0"/>
        <v>0</v>
      </c>
      <c r="G14" s="5">
        <f t="shared" si="0"/>
        <v>50.8</v>
      </c>
      <c r="H14" s="5">
        <f t="shared" si="0"/>
        <v>57.099999999999994</v>
      </c>
      <c r="I14" s="5">
        <f t="shared" si="0"/>
        <v>26.8</v>
      </c>
    </row>
    <row r="15" spans="1:9" ht="12.75">
      <c r="A15" s="3"/>
      <c r="B15" s="6" t="s">
        <v>8</v>
      </c>
      <c r="C15" s="7">
        <v>5</v>
      </c>
      <c r="D15" s="7">
        <v>3</v>
      </c>
      <c r="E15" s="7">
        <v>7</v>
      </c>
      <c r="F15" s="7">
        <v>0</v>
      </c>
      <c r="G15" s="7">
        <v>7</v>
      </c>
      <c r="H15" s="7">
        <v>4</v>
      </c>
      <c r="I15" s="7">
        <v>2</v>
      </c>
    </row>
    <row r="16" spans="1:2" ht="12.75">
      <c r="A16" s="3">
        <v>3</v>
      </c>
      <c r="B16" s="4" t="s">
        <v>78</v>
      </c>
    </row>
    <row r="17" spans="1:9" ht="12.75">
      <c r="A17" s="3"/>
      <c r="B17" t="s">
        <v>10</v>
      </c>
      <c r="C17" s="2" t="s">
        <v>193</v>
      </c>
      <c r="E17" s="2" t="s">
        <v>227</v>
      </c>
      <c r="G17" s="2" t="s">
        <v>138</v>
      </c>
      <c r="H17" s="2" t="s">
        <v>143</v>
      </c>
      <c r="I17" s="186" t="s">
        <v>150</v>
      </c>
    </row>
    <row r="18" spans="1:9" ht="12.75">
      <c r="A18" s="3"/>
      <c r="B18" t="s">
        <v>16</v>
      </c>
      <c r="C18" s="9">
        <v>4.8</v>
      </c>
      <c r="D18" s="9">
        <v>0</v>
      </c>
      <c r="E18" s="9">
        <v>6.14</v>
      </c>
      <c r="F18" s="9">
        <v>0</v>
      </c>
      <c r="G18" s="9">
        <v>6.26</v>
      </c>
      <c r="H18" s="9">
        <v>5.23</v>
      </c>
      <c r="I18" s="9">
        <v>5.23</v>
      </c>
    </row>
    <row r="19" spans="1:8" ht="12.75">
      <c r="A19" s="3"/>
      <c r="B19" t="s">
        <v>11</v>
      </c>
      <c r="C19" s="2" t="s">
        <v>195</v>
      </c>
      <c r="E19" s="2" t="s">
        <v>228</v>
      </c>
      <c r="G19" s="2" t="s">
        <v>142</v>
      </c>
      <c r="H19" s="2" t="s">
        <v>145</v>
      </c>
    </row>
    <row r="20" spans="1:9" ht="12.75">
      <c r="A20" s="3"/>
      <c r="B20" t="s">
        <v>16</v>
      </c>
      <c r="C20" s="9">
        <v>4.56</v>
      </c>
      <c r="D20" s="9">
        <v>0</v>
      </c>
      <c r="E20" s="9">
        <v>5.33</v>
      </c>
      <c r="F20" s="9">
        <v>0</v>
      </c>
      <c r="G20" s="9">
        <v>5.51</v>
      </c>
      <c r="H20" s="9">
        <v>5.46</v>
      </c>
      <c r="I20" s="9">
        <v>0</v>
      </c>
    </row>
    <row r="21" spans="1:9" ht="12.75">
      <c r="A21" s="3"/>
      <c r="B21" t="s">
        <v>17</v>
      </c>
      <c r="C21" s="9">
        <f aca="true" t="shared" si="1" ref="C21:I21">C20+C18</f>
        <v>9.36</v>
      </c>
      <c r="D21" s="9">
        <f t="shared" si="1"/>
        <v>0</v>
      </c>
      <c r="E21" s="9">
        <f t="shared" si="1"/>
        <v>11.469999999999999</v>
      </c>
      <c r="F21" s="9">
        <f t="shared" si="1"/>
        <v>0</v>
      </c>
      <c r="G21" s="9">
        <f t="shared" si="1"/>
        <v>11.77</v>
      </c>
      <c r="H21" s="9">
        <f t="shared" si="1"/>
        <v>10.690000000000001</v>
      </c>
      <c r="I21" s="9">
        <f t="shared" si="1"/>
        <v>5.23</v>
      </c>
    </row>
    <row r="22" spans="1:9" ht="12.75">
      <c r="A22" s="3"/>
      <c r="B22" s="6" t="s">
        <v>8</v>
      </c>
      <c r="C22" s="7">
        <v>4</v>
      </c>
      <c r="D22" s="7">
        <v>0</v>
      </c>
      <c r="E22" s="7">
        <v>6</v>
      </c>
      <c r="F22" s="7">
        <v>0</v>
      </c>
      <c r="G22" s="7">
        <v>7</v>
      </c>
      <c r="H22" s="7">
        <v>5</v>
      </c>
      <c r="I22" s="7">
        <v>3</v>
      </c>
    </row>
    <row r="23" spans="1:2" ht="12.75">
      <c r="A23" s="3">
        <v>4</v>
      </c>
      <c r="B23" s="4" t="s">
        <v>26</v>
      </c>
    </row>
    <row r="24" spans="1:8" ht="12.75">
      <c r="A24" s="3"/>
      <c r="B24" t="s">
        <v>10</v>
      </c>
      <c r="C24" s="186" t="s">
        <v>197</v>
      </c>
      <c r="D24" s="2" t="s">
        <v>136</v>
      </c>
      <c r="E24" s="2" t="s">
        <v>226</v>
      </c>
      <c r="G24" s="2" t="s">
        <v>137</v>
      </c>
      <c r="H24" s="2" t="s">
        <v>146</v>
      </c>
    </row>
    <row r="25" spans="1:9" ht="12.75">
      <c r="A25" s="3"/>
      <c r="B25" t="s">
        <v>16</v>
      </c>
      <c r="C25" s="5">
        <v>4.59</v>
      </c>
      <c r="D25" s="5">
        <v>7.2</v>
      </c>
      <c r="E25" s="5">
        <v>6.3</v>
      </c>
      <c r="F25" s="5">
        <v>0</v>
      </c>
      <c r="G25" s="5">
        <v>7.94</v>
      </c>
      <c r="H25" s="5">
        <v>7.19</v>
      </c>
      <c r="I25" s="5">
        <v>0</v>
      </c>
    </row>
    <row r="26" spans="1:8" ht="12.75">
      <c r="A26" s="3"/>
      <c r="B26" t="s">
        <v>11</v>
      </c>
      <c r="C26" s="2" t="s">
        <v>196</v>
      </c>
      <c r="E26" s="2" t="s">
        <v>225</v>
      </c>
      <c r="G26" s="2" t="s">
        <v>139</v>
      </c>
      <c r="H26" s="186" t="s">
        <v>145</v>
      </c>
    </row>
    <row r="27" spans="1:9" ht="12.75">
      <c r="A27" s="3"/>
      <c r="B27" t="s">
        <v>16</v>
      </c>
      <c r="C27" s="5">
        <v>4.44</v>
      </c>
      <c r="D27" s="5">
        <v>0</v>
      </c>
      <c r="E27" s="5">
        <v>6.56</v>
      </c>
      <c r="F27" s="5">
        <v>0</v>
      </c>
      <c r="G27" s="5">
        <v>6.27</v>
      </c>
      <c r="H27" s="5">
        <v>6.65</v>
      </c>
      <c r="I27" s="5">
        <v>0</v>
      </c>
    </row>
    <row r="28" spans="1:9" ht="12.75">
      <c r="A28" s="3"/>
      <c r="B28" t="s">
        <v>17</v>
      </c>
      <c r="C28" s="5">
        <f aca="true" t="shared" si="2" ref="C28:I28">C27+C25</f>
        <v>9.030000000000001</v>
      </c>
      <c r="D28" s="5">
        <f t="shared" si="2"/>
        <v>7.2</v>
      </c>
      <c r="E28" s="5">
        <f t="shared" si="2"/>
        <v>12.86</v>
      </c>
      <c r="F28" s="5">
        <f t="shared" si="2"/>
        <v>0</v>
      </c>
      <c r="G28" s="5">
        <f t="shared" si="2"/>
        <v>14.21</v>
      </c>
      <c r="H28" s="5">
        <f t="shared" si="2"/>
        <v>13.84</v>
      </c>
      <c r="I28" s="5">
        <f t="shared" si="2"/>
        <v>0</v>
      </c>
    </row>
    <row r="29" spans="1:9" ht="12.75">
      <c r="A29" s="3"/>
      <c r="B29" s="6" t="s">
        <v>8</v>
      </c>
      <c r="C29" s="7">
        <v>4</v>
      </c>
      <c r="D29" s="7">
        <v>3</v>
      </c>
      <c r="E29" s="7">
        <v>5</v>
      </c>
      <c r="F29" s="7">
        <v>0</v>
      </c>
      <c r="G29" s="7">
        <v>7</v>
      </c>
      <c r="H29" s="7">
        <v>6</v>
      </c>
      <c r="I29" s="7">
        <v>0</v>
      </c>
    </row>
    <row r="30" spans="1:2" ht="12.75">
      <c r="A30" s="3">
        <v>5</v>
      </c>
      <c r="B30" s="4" t="s">
        <v>89</v>
      </c>
    </row>
    <row r="31" spans="1:9" ht="12.75">
      <c r="A31" s="3"/>
      <c r="B31" t="s">
        <v>10</v>
      </c>
      <c r="C31" s="2" t="s">
        <v>193</v>
      </c>
      <c r="E31" s="2" t="s">
        <v>229</v>
      </c>
      <c r="G31" s="2" t="s">
        <v>140</v>
      </c>
      <c r="H31" s="2" t="s">
        <v>145</v>
      </c>
      <c r="I31" s="2" t="s">
        <v>151</v>
      </c>
    </row>
    <row r="32" spans="1:9" ht="12.75">
      <c r="A32" s="3"/>
      <c r="B32" t="s">
        <v>7</v>
      </c>
      <c r="C32" s="269">
        <v>0.0010462962962962963</v>
      </c>
      <c r="D32" s="246">
        <v>0</v>
      </c>
      <c r="E32" s="246">
        <v>0.0009641203703703704</v>
      </c>
      <c r="F32" s="246">
        <v>0</v>
      </c>
      <c r="G32" s="246">
        <v>0.0009513888888888889</v>
      </c>
      <c r="H32" s="246">
        <v>0.0010497685185185187</v>
      </c>
      <c r="I32" s="246">
        <v>0.00103125</v>
      </c>
    </row>
    <row r="33" spans="1:9" ht="12.75">
      <c r="A33" s="3"/>
      <c r="B33" t="s">
        <v>11</v>
      </c>
      <c r="C33" s="186" t="s">
        <v>194</v>
      </c>
      <c r="E33" s="2" t="s">
        <v>230</v>
      </c>
      <c r="G33" s="2" t="s">
        <v>141</v>
      </c>
      <c r="H33" s="2" t="s">
        <v>146</v>
      </c>
      <c r="I33" s="2" t="s">
        <v>114</v>
      </c>
    </row>
    <row r="34" spans="1:9" ht="12.75">
      <c r="A34" s="3"/>
      <c r="B34" t="s">
        <v>7</v>
      </c>
      <c r="C34" s="246">
        <v>0.0010497685185185187</v>
      </c>
      <c r="D34" s="246">
        <v>0</v>
      </c>
      <c r="E34" s="246">
        <v>0.001195601851851852</v>
      </c>
      <c r="F34" s="246">
        <v>0</v>
      </c>
      <c r="G34" s="246">
        <v>0.0010914351851851853</v>
      </c>
      <c r="H34" s="246">
        <v>0.0010914351851851853</v>
      </c>
      <c r="I34" s="246">
        <v>0.0010937499999999999</v>
      </c>
    </row>
    <row r="35" spans="1:9" ht="12.75">
      <c r="A35" s="3"/>
      <c r="B35" t="s">
        <v>12</v>
      </c>
      <c r="C35" s="246">
        <f aca="true" t="shared" si="3" ref="C35:I35">C34+C32</f>
        <v>0.002096064814814815</v>
      </c>
      <c r="D35" s="246">
        <f t="shared" si="3"/>
        <v>0</v>
      </c>
      <c r="E35" s="246">
        <f t="shared" si="3"/>
        <v>0.0021597222222222226</v>
      </c>
      <c r="F35" s="246">
        <f t="shared" si="3"/>
        <v>0</v>
      </c>
      <c r="G35" s="246">
        <f t="shared" si="3"/>
        <v>0.002042824074074074</v>
      </c>
      <c r="H35" s="246">
        <f t="shared" si="3"/>
        <v>0.002141203703703704</v>
      </c>
      <c r="I35" s="246">
        <f t="shared" si="3"/>
        <v>0.002125</v>
      </c>
    </row>
    <row r="36" spans="1:9" ht="12.75">
      <c r="A36" s="3"/>
      <c r="B36" s="6" t="s">
        <v>8</v>
      </c>
      <c r="C36" s="7">
        <v>6</v>
      </c>
      <c r="D36" s="7">
        <v>0</v>
      </c>
      <c r="E36" s="7">
        <v>3</v>
      </c>
      <c r="F36" s="7">
        <v>0</v>
      </c>
      <c r="G36" s="7">
        <v>7</v>
      </c>
      <c r="H36" s="7">
        <v>4</v>
      </c>
      <c r="I36" s="7">
        <v>5</v>
      </c>
    </row>
    <row r="37" spans="1:2" ht="12.75">
      <c r="A37" s="3">
        <v>6</v>
      </c>
      <c r="B37" s="4" t="s">
        <v>77</v>
      </c>
    </row>
    <row r="38" spans="1:9" ht="12.75">
      <c r="A38" s="3"/>
      <c r="B38" t="s">
        <v>10</v>
      </c>
      <c r="C38" s="2" t="s">
        <v>195</v>
      </c>
      <c r="D38" s="2" t="s">
        <v>136</v>
      </c>
      <c r="E38" s="2" t="s">
        <v>229</v>
      </c>
      <c r="G38" s="2" t="s">
        <v>138</v>
      </c>
      <c r="H38" s="2" t="s">
        <v>147</v>
      </c>
      <c r="I38" s="2" t="s">
        <v>114</v>
      </c>
    </row>
    <row r="39" spans="1:9" ht="12.75">
      <c r="A39" s="3"/>
      <c r="B39" t="s">
        <v>87</v>
      </c>
      <c r="C39" s="9">
        <v>35</v>
      </c>
      <c r="D39" s="9">
        <v>47</v>
      </c>
      <c r="E39" s="9">
        <v>52</v>
      </c>
      <c r="F39" s="9">
        <v>0</v>
      </c>
      <c r="G39" s="9">
        <v>41</v>
      </c>
      <c r="H39" s="9">
        <v>37</v>
      </c>
      <c r="I39" s="9">
        <v>39</v>
      </c>
    </row>
    <row r="40" spans="1:9" ht="12.75">
      <c r="A40" s="3"/>
      <c r="B40" t="s">
        <v>11</v>
      </c>
      <c r="C40" s="2" t="s">
        <v>196</v>
      </c>
      <c r="E40" s="2" t="s">
        <v>225</v>
      </c>
      <c r="G40" s="2" t="s">
        <v>139</v>
      </c>
      <c r="H40" s="2" t="s">
        <v>148</v>
      </c>
      <c r="I40" s="2" t="s">
        <v>149</v>
      </c>
    </row>
    <row r="41" spans="1:9" ht="12.75">
      <c r="A41" s="3"/>
      <c r="B41" t="s">
        <v>87</v>
      </c>
      <c r="C41" s="9">
        <v>34</v>
      </c>
      <c r="D41" s="9">
        <v>0</v>
      </c>
      <c r="E41" s="9">
        <v>43</v>
      </c>
      <c r="F41" s="9">
        <v>0</v>
      </c>
      <c r="G41" s="9">
        <v>27</v>
      </c>
      <c r="H41" s="9">
        <v>27</v>
      </c>
      <c r="I41" s="9">
        <v>41</v>
      </c>
    </row>
    <row r="42" spans="1:9" ht="12.75">
      <c r="A42" s="3"/>
      <c r="B42" t="s">
        <v>90</v>
      </c>
      <c r="C42" s="9">
        <f aca="true" t="shared" si="4" ref="C42:I42">C41+C39</f>
        <v>69</v>
      </c>
      <c r="D42" s="9">
        <f t="shared" si="4"/>
        <v>47</v>
      </c>
      <c r="E42" s="9">
        <f t="shared" si="4"/>
        <v>95</v>
      </c>
      <c r="F42" s="9">
        <f t="shared" si="4"/>
        <v>0</v>
      </c>
      <c r="G42" s="9">
        <f t="shared" si="4"/>
        <v>68</v>
      </c>
      <c r="H42" s="9">
        <f t="shared" si="4"/>
        <v>64</v>
      </c>
      <c r="I42" s="9">
        <f t="shared" si="4"/>
        <v>80</v>
      </c>
    </row>
    <row r="43" spans="1:9" ht="12.75">
      <c r="A43" s="3"/>
      <c r="B43" s="6" t="s">
        <v>8</v>
      </c>
      <c r="C43" s="7">
        <v>5</v>
      </c>
      <c r="D43" s="7">
        <v>2</v>
      </c>
      <c r="E43" s="7">
        <v>7</v>
      </c>
      <c r="F43" s="7">
        <v>0</v>
      </c>
      <c r="G43" s="7">
        <v>4</v>
      </c>
      <c r="H43" s="7">
        <v>3</v>
      </c>
      <c r="I43" s="7">
        <v>6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5">
        <v>0</v>
      </c>
      <c r="D45" s="5">
        <v>0</v>
      </c>
      <c r="E45" s="183" t="s">
        <v>289</v>
      </c>
      <c r="F45" s="5">
        <v>0</v>
      </c>
      <c r="G45" s="183" t="s">
        <v>288</v>
      </c>
      <c r="H45" s="183" t="s">
        <v>290</v>
      </c>
      <c r="I45" s="5">
        <v>0</v>
      </c>
    </row>
    <row r="46" spans="1:9" ht="12.75">
      <c r="A46" s="3"/>
      <c r="B46" s="6" t="s">
        <v>8</v>
      </c>
      <c r="C46" s="7">
        <v>0</v>
      </c>
      <c r="D46" s="7">
        <v>0</v>
      </c>
      <c r="E46" s="7">
        <v>6</v>
      </c>
      <c r="F46" s="7">
        <v>0</v>
      </c>
      <c r="G46" s="7">
        <v>7</v>
      </c>
      <c r="H46" s="7">
        <v>5</v>
      </c>
      <c r="I46" s="7">
        <v>0</v>
      </c>
    </row>
    <row r="47" spans="1:2" ht="12.75">
      <c r="A47" s="3">
        <v>8</v>
      </c>
      <c r="B47" s="4" t="s">
        <v>28</v>
      </c>
    </row>
    <row r="48" spans="1:9" ht="12.75">
      <c r="A48" s="3"/>
      <c r="B48" t="s">
        <v>7</v>
      </c>
      <c r="C48" s="183" t="s">
        <v>300</v>
      </c>
      <c r="D48" s="5">
        <v>0</v>
      </c>
      <c r="E48" s="183" t="s">
        <v>299</v>
      </c>
      <c r="F48" s="5">
        <v>0</v>
      </c>
      <c r="G48" s="183" t="s">
        <v>303</v>
      </c>
      <c r="H48" s="183" t="s">
        <v>301</v>
      </c>
      <c r="I48" s="183" t="s">
        <v>302</v>
      </c>
    </row>
    <row r="49" spans="1:9" ht="12.75">
      <c r="A49" s="3"/>
      <c r="B49" s="6" t="s">
        <v>8</v>
      </c>
      <c r="C49" s="7">
        <v>6</v>
      </c>
      <c r="D49" s="7">
        <v>0</v>
      </c>
      <c r="E49" s="7">
        <v>7</v>
      </c>
      <c r="F49" s="7">
        <v>0</v>
      </c>
      <c r="G49" s="7">
        <v>4</v>
      </c>
      <c r="H49" s="7">
        <v>5</v>
      </c>
      <c r="I49" s="7">
        <v>3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I52">C49+C46+C43+C36+C29+C22+C15+C8</f>
        <v>34</v>
      </c>
      <c r="D52" s="10">
        <f t="shared" si="5"/>
        <v>8</v>
      </c>
      <c r="E52" s="10">
        <f t="shared" si="5"/>
        <v>48</v>
      </c>
      <c r="F52" s="10">
        <f>F49+F46+F43+F36+F29+F22+F15+F8</f>
        <v>0</v>
      </c>
      <c r="G52" s="10">
        <f t="shared" si="5"/>
        <v>48</v>
      </c>
      <c r="H52" s="10">
        <f t="shared" si="5"/>
        <v>38</v>
      </c>
      <c r="I52" s="10">
        <f t="shared" si="5"/>
        <v>19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1.421875" style="2" customWidth="1"/>
    <col min="4" max="4" width="11.8515625" style="2" bestFit="1" customWidth="1"/>
    <col min="5" max="5" width="12.421875" style="2" bestFit="1" customWidth="1"/>
    <col min="6" max="6" width="12.00390625" style="2" customWidth="1"/>
    <col min="7" max="7" width="12.7109375" style="2" bestFit="1" customWidth="1"/>
    <col min="8" max="8" width="12.140625" style="2" bestFit="1" customWidth="1"/>
    <col min="9" max="9" width="9.7109375" style="2" bestFit="1" customWidth="1"/>
  </cols>
  <sheetData>
    <row r="2" spans="1:8" ht="12.75">
      <c r="A2" s="1" t="s">
        <v>79</v>
      </c>
      <c r="D2" s="3" t="s">
        <v>86</v>
      </c>
      <c r="H2" s="46" t="str">
        <f>'Boys U11'!G2</f>
        <v>23rd January 2011</v>
      </c>
    </row>
    <row r="5" spans="1:9" ht="25.5">
      <c r="A5" s="11"/>
      <c r="B5" s="4" t="s">
        <v>29</v>
      </c>
      <c r="C5" s="3" t="s">
        <v>1</v>
      </c>
      <c r="D5" s="3" t="s">
        <v>2</v>
      </c>
      <c r="E5" s="3" t="s">
        <v>3</v>
      </c>
      <c r="F5" s="200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spans="1:9" ht="12.75">
      <c r="A6" s="3">
        <v>1</v>
      </c>
      <c r="B6" s="4" t="s">
        <v>6</v>
      </c>
      <c r="C6" s="186"/>
      <c r="D6" s="186"/>
      <c r="E6" s="186"/>
      <c r="F6" s="186"/>
      <c r="G6" s="186"/>
      <c r="H6" s="186"/>
      <c r="I6" s="186"/>
    </row>
    <row r="7" spans="1:9" ht="12.75">
      <c r="A7" s="11"/>
      <c r="B7" s="36" t="s">
        <v>12</v>
      </c>
      <c r="C7" s="183">
        <v>0</v>
      </c>
      <c r="D7" s="183" t="s">
        <v>273</v>
      </c>
      <c r="E7" s="183" t="s">
        <v>271</v>
      </c>
      <c r="F7" s="183">
        <v>0</v>
      </c>
      <c r="G7" s="183" t="s">
        <v>273</v>
      </c>
      <c r="H7" s="183" t="s">
        <v>272</v>
      </c>
      <c r="I7" s="183" t="s">
        <v>274</v>
      </c>
    </row>
    <row r="8" spans="1:9" ht="12.75">
      <c r="A8" s="11"/>
      <c r="B8" s="12" t="s">
        <v>8</v>
      </c>
      <c r="C8" s="184">
        <v>0</v>
      </c>
      <c r="D8" s="184">
        <v>4</v>
      </c>
      <c r="E8" s="184">
        <v>7</v>
      </c>
      <c r="F8" s="184">
        <v>0</v>
      </c>
      <c r="G8" s="184">
        <v>4</v>
      </c>
      <c r="H8" s="184">
        <v>5</v>
      </c>
      <c r="I8" s="184">
        <v>6</v>
      </c>
    </row>
    <row r="9" spans="1:2" ht="12.75">
      <c r="A9" s="3">
        <v>2</v>
      </c>
      <c r="B9" s="4" t="s">
        <v>24</v>
      </c>
    </row>
    <row r="10" spans="1:9" ht="12.75">
      <c r="A10" s="3"/>
      <c r="B10" t="s">
        <v>10</v>
      </c>
      <c r="C10" s="2" t="s">
        <v>206</v>
      </c>
      <c r="D10" s="2" t="s">
        <v>152</v>
      </c>
      <c r="E10" s="2" t="s">
        <v>231</v>
      </c>
      <c r="G10" s="2" t="s">
        <v>103</v>
      </c>
      <c r="H10" s="2" t="s">
        <v>236</v>
      </c>
      <c r="I10" s="2" t="s">
        <v>161</v>
      </c>
    </row>
    <row r="11" spans="1:9" ht="12.75">
      <c r="A11" s="3"/>
      <c r="B11" t="s">
        <v>7</v>
      </c>
      <c r="C11" s="44">
        <v>29.1</v>
      </c>
      <c r="D11" s="44">
        <v>27</v>
      </c>
      <c r="E11" s="44">
        <v>25.7</v>
      </c>
      <c r="F11" s="44">
        <v>0</v>
      </c>
      <c r="G11" s="44">
        <v>25.3</v>
      </c>
      <c r="H11" s="44">
        <v>26.3</v>
      </c>
      <c r="I11" s="44">
        <v>29.5</v>
      </c>
    </row>
    <row r="12" spans="1:9" ht="12.75">
      <c r="A12" s="3"/>
      <c r="B12" t="s">
        <v>11</v>
      </c>
      <c r="D12" s="2" t="s">
        <v>153</v>
      </c>
      <c r="E12" s="2" t="s">
        <v>232</v>
      </c>
      <c r="G12" s="2" t="s">
        <v>156</v>
      </c>
      <c r="H12" s="2" t="s">
        <v>237</v>
      </c>
      <c r="I12" s="2" t="s">
        <v>278</v>
      </c>
    </row>
    <row r="13" spans="1:9" ht="12.75">
      <c r="A13" s="3"/>
      <c r="B13" t="s">
        <v>7</v>
      </c>
      <c r="C13" s="44">
        <v>0</v>
      </c>
      <c r="D13" s="44">
        <v>27.8</v>
      </c>
      <c r="E13" s="44">
        <v>26.9</v>
      </c>
      <c r="F13" s="44">
        <v>0</v>
      </c>
      <c r="G13" s="44">
        <v>27.1</v>
      </c>
      <c r="H13" s="44">
        <v>27.5</v>
      </c>
      <c r="I13" s="44">
        <v>28.5</v>
      </c>
    </row>
    <row r="14" spans="1:9" ht="12.75">
      <c r="A14" s="3"/>
      <c r="B14" t="s">
        <v>12</v>
      </c>
      <c r="C14" s="44">
        <f aca="true" t="shared" si="0" ref="C14:I14">C13+C11</f>
        <v>29.1</v>
      </c>
      <c r="D14" s="44">
        <f t="shared" si="0"/>
        <v>54.8</v>
      </c>
      <c r="E14" s="44">
        <f t="shared" si="0"/>
        <v>52.599999999999994</v>
      </c>
      <c r="F14" s="44">
        <f t="shared" si="0"/>
        <v>0</v>
      </c>
      <c r="G14" s="44">
        <f t="shared" si="0"/>
        <v>52.400000000000006</v>
      </c>
      <c r="H14" s="44">
        <f t="shared" si="0"/>
        <v>53.8</v>
      </c>
      <c r="I14" s="44">
        <f t="shared" si="0"/>
        <v>58</v>
      </c>
    </row>
    <row r="15" spans="1:9" ht="12.75">
      <c r="A15" s="3"/>
      <c r="B15" s="6" t="s">
        <v>8</v>
      </c>
      <c r="C15" s="7">
        <v>2</v>
      </c>
      <c r="D15" s="7">
        <v>4</v>
      </c>
      <c r="E15" s="7">
        <v>6</v>
      </c>
      <c r="F15" s="7">
        <v>0</v>
      </c>
      <c r="G15" s="7">
        <v>7</v>
      </c>
      <c r="H15" s="7">
        <v>5</v>
      </c>
      <c r="I15" s="7">
        <v>3</v>
      </c>
    </row>
    <row r="16" spans="1:2" ht="12.75">
      <c r="A16" s="3">
        <v>3</v>
      </c>
      <c r="B16" s="4" t="s">
        <v>78</v>
      </c>
    </row>
    <row r="17" spans="1:9" ht="12.75">
      <c r="A17" s="3"/>
      <c r="B17" t="s">
        <v>10</v>
      </c>
      <c r="C17" s="2" t="s">
        <v>206</v>
      </c>
      <c r="D17" s="2" t="s">
        <v>152</v>
      </c>
      <c r="E17" s="2" t="s">
        <v>216</v>
      </c>
      <c r="G17" s="2" t="s">
        <v>103</v>
      </c>
      <c r="H17" s="2" t="s">
        <v>238</v>
      </c>
      <c r="I17" s="2" t="s">
        <v>162</v>
      </c>
    </row>
    <row r="18" spans="1:9" ht="12.75">
      <c r="A18" s="3"/>
      <c r="B18" t="s">
        <v>16</v>
      </c>
      <c r="C18" s="9">
        <v>4.64</v>
      </c>
      <c r="D18" s="9">
        <v>5.72</v>
      </c>
      <c r="E18" s="9">
        <v>6.24</v>
      </c>
      <c r="F18" s="9">
        <v>0</v>
      </c>
      <c r="G18" s="9">
        <v>5.72</v>
      </c>
      <c r="H18" s="9">
        <v>5.32</v>
      </c>
      <c r="I18" s="9">
        <v>5.13</v>
      </c>
    </row>
    <row r="19" spans="1:9" ht="12.75">
      <c r="A19" s="3"/>
      <c r="B19" t="s">
        <v>11</v>
      </c>
      <c r="D19" s="2" t="s">
        <v>153</v>
      </c>
      <c r="E19" s="2" t="s">
        <v>231</v>
      </c>
      <c r="G19" s="2" t="s">
        <v>157</v>
      </c>
      <c r="H19" s="2" t="s">
        <v>239</v>
      </c>
      <c r="I19" s="2" t="s">
        <v>163</v>
      </c>
    </row>
    <row r="20" spans="1:9" ht="12.75">
      <c r="A20" s="3"/>
      <c r="B20" t="s">
        <v>16</v>
      </c>
      <c r="C20" s="9">
        <v>0</v>
      </c>
      <c r="D20" s="9">
        <v>4.51</v>
      </c>
      <c r="E20" s="9">
        <v>6.13</v>
      </c>
      <c r="F20" s="9">
        <v>0</v>
      </c>
      <c r="G20" s="9">
        <v>5.15</v>
      </c>
      <c r="H20" s="9">
        <v>4.45</v>
      </c>
      <c r="I20" s="9">
        <v>4.18</v>
      </c>
    </row>
    <row r="21" spans="1:9" ht="12.75">
      <c r="A21" s="3"/>
      <c r="B21" t="s">
        <v>17</v>
      </c>
      <c r="C21" s="9">
        <f aca="true" t="shared" si="1" ref="C21:I21">C20+C18</f>
        <v>4.64</v>
      </c>
      <c r="D21" s="9">
        <f t="shared" si="1"/>
        <v>10.23</v>
      </c>
      <c r="E21" s="9">
        <f t="shared" si="1"/>
        <v>12.370000000000001</v>
      </c>
      <c r="F21" s="9">
        <f t="shared" si="1"/>
        <v>0</v>
      </c>
      <c r="G21" s="9">
        <f t="shared" si="1"/>
        <v>10.870000000000001</v>
      </c>
      <c r="H21" s="9">
        <f t="shared" si="1"/>
        <v>9.77</v>
      </c>
      <c r="I21" s="9">
        <f t="shared" si="1"/>
        <v>9.309999999999999</v>
      </c>
    </row>
    <row r="22" spans="1:10" ht="12.75">
      <c r="A22" s="3"/>
      <c r="B22" s="6" t="s">
        <v>8</v>
      </c>
      <c r="C22" s="7">
        <v>2</v>
      </c>
      <c r="D22" s="7">
        <v>5</v>
      </c>
      <c r="E22" s="7">
        <v>7</v>
      </c>
      <c r="F22" s="7">
        <v>0</v>
      </c>
      <c r="G22" s="7">
        <v>6</v>
      </c>
      <c r="H22" s="7">
        <v>4</v>
      </c>
      <c r="I22" s="184">
        <v>3</v>
      </c>
      <c r="J22" s="13"/>
    </row>
    <row r="23" spans="1:2" ht="12.75">
      <c r="A23" s="3">
        <v>4</v>
      </c>
      <c r="B23" s="4" t="s">
        <v>35</v>
      </c>
    </row>
    <row r="24" spans="1:9" ht="12.75">
      <c r="A24" s="3"/>
      <c r="B24" t="s">
        <v>10</v>
      </c>
      <c r="E24" s="2" t="s">
        <v>233</v>
      </c>
      <c r="G24" s="2" t="s">
        <v>158</v>
      </c>
      <c r="H24" s="2" t="s">
        <v>240</v>
      </c>
      <c r="I24" s="2" t="s">
        <v>164</v>
      </c>
    </row>
    <row r="25" spans="1:9" ht="12.75">
      <c r="A25" s="3"/>
      <c r="B25" t="s">
        <v>16</v>
      </c>
      <c r="C25" s="5">
        <v>0</v>
      </c>
      <c r="D25" s="5">
        <v>0</v>
      </c>
      <c r="E25" s="5">
        <v>5.05</v>
      </c>
      <c r="F25" s="5">
        <v>0</v>
      </c>
      <c r="G25" s="5">
        <v>4.59</v>
      </c>
      <c r="H25" s="5">
        <v>5.7</v>
      </c>
      <c r="I25" s="5">
        <v>4.79</v>
      </c>
    </row>
    <row r="26" spans="1:9" ht="12.75">
      <c r="A26" s="3"/>
      <c r="B26" t="s">
        <v>11</v>
      </c>
      <c r="E26" s="2" t="s">
        <v>234</v>
      </c>
      <c r="G26" s="2" t="s">
        <v>159</v>
      </c>
      <c r="H26" s="2" t="s">
        <v>241</v>
      </c>
      <c r="I26" s="2" t="s">
        <v>161</v>
      </c>
    </row>
    <row r="27" spans="1:9" ht="12.75">
      <c r="A27" s="3"/>
      <c r="B27" t="s">
        <v>16</v>
      </c>
      <c r="C27" s="5">
        <v>0</v>
      </c>
      <c r="D27" s="5">
        <v>0</v>
      </c>
      <c r="E27" s="5">
        <v>5.16</v>
      </c>
      <c r="F27" s="5">
        <v>0</v>
      </c>
      <c r="G27" s="5">
        <v>6.23</v>
      </c>
      <c r="H27" s="5">
        <v>5.48</v>
      </c>
      <c r="I27" s="5">
        <v>4.88</v>
      </c>
    </row>
    <row r="28" spans="1:9" ht="12.75">
      <c r="A28" s="3"/>
      <c r="B28" t="s">
        <v>17</v>
      </c>
      <c r="C28" s="5">
        <f aca="true" t="shared" si="2" ref="C28:I28">C27+C25</f>
        <v>0</v>
      </c>
      <c r="D28" s="5">
        <f t="shared" si="2"/>
        <v>0</v>
      </c>
      <c r="E28" s="5">
        <f t="shared" si="2"/>
        <v>10.21</v>
      </c>
      <c r="F28" s="5">
        <f t="shared" si="2"/>
        <v>0</v>
      </c>
      <c r="G28" s="5">
        <f t="shared" si="2"/>
        <v>10.82</v>
      </c>
      <c r="H28" s="5">
        <f t="shared" si="2"/>
        <v>11.18</v>
      </c>
      <c r="I28" s="5">
        <f t="shared" si="2"/>
        <v>9.67</v>
      </c>
    </row>
    <row r="29" spans="1:9" ht="12.75">
      <c r="A29" s="3"/>
      <c r="B29" s="6" t="s">
        <v>8</v>
      </c>
      <c r="C29" s="7">
        <v>0</v>
      </c>
      <c r="D29" s="7">
        <v>0</v>
      </c>
      <c r="E29" s="7">
        <v>5</v>
      </c>
      <c r="F29" s="7">
        <v>0</v>
      </c>
      <c r="G29" s="7">
        <v>6</v>
      </c>
      <c r="H29" s="7">
        <v>7</v>
      </c>
      <c r="I29" s="7">
        <v>4</v>
      </c>
    </row>
    <row r="30" spans="1:2" ht="12.75">
      <c r="A30" s="3">
        <v>5</v>
      </c>
      <c r="B30" s="4" t="s">
        <v>89</v>
      </c>
    </row>
    <row r="31" spans="1:9" ht="12.75">
      <c r="A31" s="3"/>
      <c r="B31" t="s">
        <v>10</v>
      </c>
      <c r="D31" s="2" t="s">
        <v>155</v>
      </c>
      <c r="E31" s="2" t="s">
        <v>231</v>
      </c>
      <c r="G31" s="2" t="s">
        <v>157</v>
      </c>
      <c r="H31" s="2" t="s">
        <v>240</v>
      </c>
      <c r="I31" s="2" t="s">
        <v>162</v>
      </c>
    </row>
    <row r="32" spans="1:9" ht="12.75">
      <c r="A32" s="3"/>
      <c r="B32" t="s">
        <v>7</v>
      </c>
      <c r="C32" s="246">
        <v>0</v>
      </c>
      <c r="D32" s="246">
        <v>0.0011666666666666668</v>
      </c>
      <c r="E32" s="269">
        <v>0.0010625</v>
      </c>
      <c r="F32" s="246">
        <v>0</v>
      </c>
      <c r="G32" s="246">
        <v>0.0010775462962962963</v>
      </c>
      <c r="H32" s="246">
        <v>0.0010775462962962963</v>
      </c>
      <c r="I32" s="246">
        <v>0.0010451388888888889</v>
      </c>
    </row>
    <row r="33" spans="1:9" ht="12.75">
      <c r="A33" s="3"/>
      <c r="B33" t="s">
        <v>11</v>
      </c>
      <c r="D33" s="2" t="s">
        <v>154</v>
      </c>
      <c r="E33" s="2" t="s">
        <v>232</v>
      </c>
      <c r="G33" s="2" t="s">
        <v>160</v>
      </c>
      <c r="H33" s="2" t="s">
        <v>239</v>
      </c>
      <c r="I33" s="186" t="s">
        <v>278</v>
      </c>
    </row>
    <row r="34" spans="1:9" ht="12.75">
      <c r="A34" s="3"/>
      <c r="B34" t="s">
        <v>7</v>
      </c>
      <c r="C34" s="246">
        <v>0</v>
      </c>
      <c r="D34" s="246">
        <v>0.0011898148148148148</v>
      </c>
      <c r="E34" s="246">
        <v>0.0010937499999999999</v>
      </c>
      <c r="F34" s="246">
        <v>0</v>
      </c>
      <c r="G34" s="246">
        <v>0.0011099537037037035</v>
      </c>
      <c r="H34" s="246">
        <v>0.00115625</v>
      </c>
      <c r="I34" s="246">
        <v>0.0011574074074074073</v>
      </c>
    </row>
    <row r="35" spans="1:9" ht="12.75">
      <c r="A35" s="3"/>
      <c r="B35" t="s">
        <v>12</v>
      </c>
      <c r="C35" s="246">
        <f>C34+C32</f>
        <v>0</v>
      </c>
      <c r="D35" s="246">
        <f aca="true" t="shared" si="3" ref="D35:I35">D34+D32</f>
        <v>0.0023564814814814815</v>
      </c>
      <c r="E35" s="246">
        <f t="shared" si="3"/>
        <v>0.00215625</v>
      </c>
      <c r="F35" s="246">
        <f t="shared" si="3"/>
        <v>0</v>
      </c>
      <c r="G35" s="246">
        <f t="shared" si="3"/>
        <v>0.0021874999999999998</v>
      </c>
      <c r="H35" s="246">
        <f t="shared" si="3"/>
        <v>0.0022337962962962962</v>
      </c>
      <c r="I35" s="246">
        <f t="shared" si="3"/>
        <v>0.002202546296296296</v>
      </c>
    </row>
    <row r="36" spans="1:9" ht="12.75">
      <c r="A36" s="3"/>
      <c r="B36" s="6" t="s">
        <v>8</v>
      </c>
      <c r="C36" s="7">
        <v>0</v>
      </c>
      <c r="D36" s="7">
        <v>3</v>
      </c>
      <c r="E36" s="7">
        <v>7</v>
      </c>
      <c r="F36" s="7">
        <v>0</v>
      </c>
      <c r="G36" s="7">
        <v>6</v>
      </c>
      <c r="H36" s="7">
        <v>4</v>
      </c>
      <c r="I36" s="7">
        <v>5</v>
      </c>
    </row>
    <row r="37" spans="1:2" ht="12.75">
      <c r="A37" s="3">
        <v>6</v>
      </c>
      <c r="B37" s="4" t="s">
        <v>77</v>
      </c>
    </row>
    <row r="38" spans="1:9" ht="12.75">
      <c r="A38" s="3"/>
      <c r="B38" t="s">
        <v>10</v>
      </c>
      <c r="C38" s="2" t="s">
        <v>206</v>
      </c>
      <c r="D38" s="2" t="s">
        <v>155</v>
      </c>
      <c r="E38" s="2" t="s">
        <v>216</v>
      </c>
      <c r="G38" s="186" t="s">
        <v>158</v>
      </c>
      <c r="H38" s="186" t="s">
        <v>237</v>
      </c>
      <c r="I38" s="186" t="s">
        <v>278</v>
      </c>
    </row>
    <row r="39" spans="1:9" ht="12.75">
      <c r="A39" s="3"/>
      <c r="B39" t="s">
        <v>16</v>
      </c>
      <c r="C39" s="9">
        <v>38</v>
      </c>
      <c r="D39" s="9">
        <v>28</v>
      </c>
      <c r="E39" s="9">
        <v>39</v>
      </c>
      <c r="F39" s="9">
        <v>0</v>
      </c>
      <c r="G39" s="9">
        <v>34</v>
      </c>
      <c r="H39" s="9">
        <v>38</v>
      </c>
      <c r="I39" s="9">
        <v>32</v>
      </c>
    </row>
    <row r="40" spans="1:9" ht="12.75">
      <c r="A40" s="3"/>
      <c r="B40" t="s">
        <v>11</v>
      </c>
      <c r="D40" s="2" t="s">
        <v>154</v>
      </c>
      <c r="E40" s="186" t="s">
        <v>235</v>
      </c>
      <c r="G40" s="2" t="s">
        <v>156</v>
      </c>
      <c r="H40" s="186" t="s">
        <v>280</v>
      </c>
      <c r="I40" s="2" t="s">
        <v>163</v>
      </c>
    </row>
    <row r="41" spans="1:9" ht="12.75">
      <c r="A41" s="3"/>
      <c r="B41" t="s">
        <v>16</v>
      </c>
      <c r="C41" s="9">
        <v>0</v>
      </c>
      <c r="D41" s="9">
        <v>30</v>
      </c>
      <c r="E41" s="9">
        <v>43</v>
      </c>
      <c r="F41" s="9">
        <v>0</v>
      </c>
      <c r="G41" s="9">
        <v>41</v>
      </c>
      <c r="H41" s="9">
        <v>33</v>
      </c>
      <c r="I41" s="9">
        <v>30</v>
      </c>
    </row>
    <row r="42" spans="1:9" ht="12.75">
      <c r="A42" s="3"/>
      <c r="B42" t="s">
        <v>17</v>
      </c>
      <c r="C42" s="9">
        <f aca="true" t="shared" si="4" ref="C42:I42">C41+C39</f>
        <v>38</v>
      </c>
      <c r="D42" s="9">
        <f t="shared" si="4"/>
        <v>58</v>
      </c>
      <c r="E42" s="9">
        <f t="shared" si="4"/>
        <v>82</v>
      </c>
      <c r="F42" s="9">
        <f t="shared" si="4"/>
        <v>0</v>
      </c>
      <c r="G42" s="9">
        <f t="shared" si="4"/>
        <v>75</v>
      </c>
      <c r="H42" s="9">
        <f t="shared" si="4"/>
        <v>71</v>
      </c>
      <c r="I42" s="9">
        <f t="shared" si="4"/>
        <v>62</v>
      </c>
    </row>
    <row r="43" spans="1:9" ht="12.75">
      <c r="A43" s="3"/>
      <c r="B43" s="6" t="s">
        <v>8</v>
      </c>
      <c r="C43" s="7">
        <v>2</v>
      </c>
      <c r="D43" s="7">
        <v>3</v>
      </c>
      <c r="E43" s="7">
        <v>7</v>
      </c>
      <c r="F43" s="7">
        <v>0</v>
      </c>
      <c r="G43" s="7">
        <v>6</v>
      </c>
      <c r="H43" s="7">
        <v>5</v>
      </c>
      <c r="I43" s="7">
        <v>4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5">
        <v>0</v>
      </c>
      <c r="D45" s="5">
        <v>0</v>
      </c>
      <c r="E45" s="183" t="s">
        <v>285</v>
      </c>
      <c r="F45" s="5">
        <v>0</v>
      </c>
      <c r="G45" s="183" t="s">
        <v>284</v>
      </c>
      <c r="H45" s="183" t="s">
        <v>287</v>
      </c>
      <c r="I45" s="183" t="s">
        <v>286</v>
      </c>
    </row>
    <row r="46" spans="1:9" ht="12.75">
      <c r="A46" s="3"/>
      <c r="B46" s="6" t="s">
        <v>8</v>
      </c>
      <c r="C46" s="7">
        <v>0</v>
      </c>
      <c r="D46" s="7">
        <v>0</v>
      </c>
      <c r="E46" s="7">
        <v>6</v>
      </c>
      <c r="F46" s="7">
        <v>0</v>
      </c>
      <c r="G46" s="7">
        <v>7</v>
      </c>
      <c r="H46" s="7">
        <v>4</v>
      </c>
      <c r="I46" s="7">
        <v>5</v>
      </c>
    </row>
    <row r="47" spans="1:2" ht="12.75">
      <c r="A47" s="3">
        <v>8</v>
      </c>
      <c r="B47" s="4" t="s">
        <v>31</v>
      </c>
    </row>
    <row r="48" spans="1:9" ht="12.75">
      <c r="A48" s="3"/>
      <c r="B48" t="s">
        <v>7</v>
      </c>
      <c r="C48" s="5">
        <v>0</v>
      </c>
      <c r="D48" s="183" t="s">
        <v>298</v>
      </c>
      <c r="E48" s="183" t="s">
        <v>297</v>
      </c>
      <c r="F48" s="5">
        <v>0</v>
      </c>
      <c r="G48" s="5">
        <v>0</v>
      </c>
      <c r="H48" s="183" t="s">
        <v>292</v>
      </c>
      <c r="I48" s="5">
        <v>0</v>
      </c>
    </row>
    <row r="49" spans="1:9" ht="12.75">
      <c r="A49" s="3"/>
      <c r="B49" s="6" t="s">
        <v>8</v>
      </c>
      <c r="C49" s="7">
        <v>0</v>
      </c>
      <c r="D49" s="7">
        <v>5</v>
      </c>
      <c r="E49" s="7">
        <v>6</v>
      </c>
      <c r="F49" s="7">
        <v>0</v>
      </c>
      <c r="G49" s="7">
        <v>0</v>
      </c>
      <c r="H49" s="7">
        <v>7</v>
      </c>
      <c r="I49" s="7">
        <v>0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H52">C49+C46+C43+C36+C29+C22+C15+C8</f>
        <v>6</v>
      </c>
      <c r="D52" s="10">
        <f t="shared" si="5"/>
        <v>24</v>
      </c>
      <c r="E52" s="10">
        <f t="shared" si="5"/>
        <v>51</v>
      </c>
      <c r="F52" s="10">
        <f>F49+F46+F43+F36+F29+F22+F15+F8</f>
        <v>0</v>
      </c>
      <c r="G52" s="10">
        <f t="shared" si="5"/>
        <v>42</v>
      </c>
      <c r="H52" s="10">
        <f t="shared" si="5"/>
        <v>41</v>
      </c>
      <c r="I52" s="10">
        <f>I49+I46+I43+I36+I29+I22+I15+I8</f>
        <v>30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79">
      <selection activeCell="I202" sqref="I202"/>
    </sheetView>
  </sheetViews>
  <sheetFormatPr defaultColWidth="9.140625" defaultRowHeight="12.75"/>
  <cols>
    <col min="1" max="1" width="3.00390625" style="0" customWidth="1"/>
    <col min="2" max="2" width="14.00390625" style="0" customWidth="1"/>
    <col min="3" max="3" width="10.421875" style="2" customWidth="1"/>
    <col min="4" max="4" width="13.421875" style="2" bestFit="1" customWidth="1"/>
    <col min="5" max="5" width="10.57421875" style="2" customWidth="1"/>
    <col min="6" max="6" width="12.28125" style="2" customWidth="1"/>
    <col min="7" max="7" width="9.421875" style="2" bestFit="1" customWidth="1"/>
    <col min="8" max="8" width="12.140625" style="2" bestFit="1" customWidth="1"/>
    <col min="9" max="9" width="13.8515625" style="2" customWidth="1"/>
  </cols>
  <sheetData>
    <row r="1" spans="1:7" ht="12.75">
      <c r="A1" s="1" t="s">
        <v>79</v>
      </c>
      <c r="D1" s="3" t="s">
        <v>86</v>
      </c>
      <c r="G1" s="46" t="str">
        <f>'Boys U11'!G2</f>
        <v>23rd January 2011</v>
      </c>
    </row>
    <row r="2" spans="1:8" ht="12.75">
      <c r="A2" s="1"/>
      <c r="G2" s="3"/>
      <c r="H2" s="3"/>
    </row>
    <row r="3" ht="12.75">
      <c r="C3" s="213"/>
    </row>
    <row r="4" spans="1:9" ht="25.5">
      <c r="A4" s="2"/>
      <c r="B4" s="4" t="s">
        <v>32</v>
      </c>
      <c r="C4" s="3" t="s">
        <v>1</v>
      </c>
      <c r="D4" s="3" t="s">
        <v>2</v>
      </c>
      <c r="E4" s="3" t="s">
        <v>3</v>
      </c>
      <c r="F4" s="200" t="str">
        <f>'Boys U11'!F5</f>
        <v>Goring &amp; Wallingford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24</v>
      </c>
    </row>
    <row r="6" spans="1:9" ht="12.75">
      <c r="A6" s="3"/>
      <c r="B6" t="s">
        <v>10</v>
      </c>
      <c r="C6" s="14" t="s">
        <v>56</v>
      </c>
      <c r="D6" s="14" t="s">
        <v>56</v>
      </c>
      <c r="E6" s="14" t="s">
        <v>56</v>
      </c>
      <c r="F6" s="14" t="s">
        <v>56</v>
      </c>
      <c r="G6" s="14" t="s">
        <v>56</v>
      </c>
      <c r="H6" s="14" t="s">
        <v>56</v>
      </c>
      <c r="I6" s="14" t="s">
        <v>56</v>
      </c>
    </row>
    <row r="7" spans="1:9" ht="12.75">
      <c r="A7" s="3"/>
      <c r="B7" t="s">
        <v>7</v>
      </c>
      <c r="C7" s="183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" customHeight="1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s="36" t="s">
        <v>33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</row>
    <row r="13" spans="1:9" ht="12.75">
      <c r="A13" s="3"/>
      <c r="B13" s="36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36" t="s">
        <v>34</v>
      </c>
      <c r="C15" s="14" t="s">
        <v>56</v>
      </c>
      <c r="D15" s="14" t="s">
        <v>56</v>
      </c>
      <c r="E15" s="14" t="s">
        <v>56</v>
      </c>
      <c r="F15" s="14" t="s">
        <v>56</v>
      </c>
      <c r="G15" s="14" t="s">
        <v>56</v>
      </c>
      <c r="H15" s="14" t="s">
        <v>56</v>
      </c>
      <c r="I15" s="14" t="s">
        <v>56</v>
      </c>
    </row>
    <row r="16" spans="1:9" ht="12.75">
      <c r="A16" s="3"/>
      <c r="B16" s="3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s="36" t="s">
        <v>70</v>
      </c>
      <c r="C18" s="2" t="s">
        <v>56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</row>
    <row r="19" spans="1:9" ht="12.75">
      <c r="A19" s="3"/>
      <c r="B19" s="36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36" t="s">
        <v>71</v>
      </c>
      <c r="C21" s="14" t="s">
        <v>56</v>
      </c>
      <c r="D21" s="14" t="s">
        <v>56</v>
      </c>
      <c r="E21" s="14" t="s">
        <v>56</v>
      </c>
      <c r="F21" s="14" t="s">
        <v>56</v>
      </c>
      <c r="G21" s="14" t="s">
        <v>56</v>
      </c>
      <c r="H21" s="14" t="s">
        <v>56</v>
      </c>
      <c r="I21" s="14" t="s">
        <v>56</v>
      </c>
    </row>
    <row r="22" spans="1:9" ht="12.75">
      <c r="A22" s="3"/>
      <c r="B22" s="36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s="36" t="s">
        <v>72</v>
      </c>
      <c r="C24" s="2" t="s">
        <v>56</v>
      </c>
      <c r="D24" s="2" t="s">
        <v>56</v>
      </c>
      <c r="E24" s="2" t="s">
        <v>56</v>
      </c>
      <c r="F24" s="2" t="s">
        <v>56</v>
      </c>
      <c r="G24" s="2" t="s">
        <v>56</v>
      </c>
      <c r="H24" s="2" t="s">
        <v>56</v>
      </c>
      <c r="I24" s="2" t="s">
        <v>56</v>
      </c>
    </row>
    <row r="25" spans="1:9" ht="12.75">
      <c r="A25" s="3"/>
      <c r="B25" s="36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s="36" t="s">
        <v>73</v>
      </c>
      <c r="C27" s="14" t="s">
        <v>56</v>
      </c>
      <c r="D27" s="14" t="s">
        <v>56</v>
      </c>
      <c r="E27" s="14" t="s">
        <v>56</v>
      </c>
      <c r="F27" s="14" t="s">
        <v>56</v>
      </c>
      <c r="G27" s="14" t="s">
        <v>56</v>
      </c>
      <c r="H27" s="14" t="s">
        <v>56</v>
      </c>
      <c r="I27" s="14" t="s">
        <v>56</v>
      </c>
    </row>
    <row r="28" spans="1:9" ht="12.75">
      <c r="A28" s="3"/>
      <c r="B28" s="36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6" t="s">
        <v>74</v>
      </c>
      <c r="C30" s="2" t="s">
        <v>56</v>
      </c>
      <c r="D30" s="2" t="s">
        <v>56</v>
      </c>
      <c r="E30" s="2" t="s">
        <v>56</v>
      </c>
      <c r="F30" s="2" t="s">
        <v>56</v>
      </c>
      <c r="G30" s="2" t="s">
        <v>56</v>
      </c>
      <c r="H30" s="2" t="s">
        <v>56</v>
      </c>
      <c r="I30" s="2" t="s">
        <v>56</v>
      </c>
    </row>
    <row r="31" spans="1:9" ht="12.75">
      <c r="A31" s="3"/>
      <c r="B31" s="36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6" t="s">
        <v>75</v>
      </c>
      <c r="C33" s="14" t="s">
        <v>56</v>
      </c>
      <c r="D33" s="14" t="s">
        <v>56</v>
      </c>
      <c r="E33" s="14" t="s">
        <v>56</v>
      </c>
      <c r="F33" s="14" t="s">
        <v>56</v>
      </c>
      <c r="G33" s="14" t="s">
        <v>56</v>
      </c>
      <c r="H33" s="14" t="s">
        <v>56</v>
      </c>
      <c r="I33" s="14" t="s">
        <v>56</v>
      </c>
    </row>
    <row r="34" spans="1:9" ht="12.75">
      <c r="A34" s="3"/>
      <c r="B34" s="36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ht="12.75">
      <c r="A36" s="3"/>
    </row>
    <row r="37" spans="1:9" ht="25.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200" t="str">
        <f>F4</f>
        <v>Goring &amp; Wallingford</v>
      </c>
      <c r="G37" s="3" t="s">
        <v>4</v>
      </c>
      <c r="H37" s="3" t="s">
        <v>22</v>
      </c>
      <c r="I37" s="3" t="s">
        <v>5</v>
      </c>
    </row>
    <row r="38" spans="1:9" ht="12.75">
      <c r="A38" s="3"/>
      <c r="B38" t="s">
        <v>10</v>
      </c>
      <c r="C38" s="2" t="s">
        <v>56</v>
      </c>
      <c r="D38" s="2" t="s">
        <v>56</v>
      </c>
      <c r="E38" s="2" t="s">
        <v>56</v>
      </c>
      <c r="F38" s="2" t="s">
        <v>56</v>
      </c>
      <c r="G38" s="2" t="s">
        <v>56</v>
      </c>
      <c r="H38" s="2" t="s">
        <v>56</v>
      </c>
      <c r="I38" s="2" t="s">
        <v>56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2" t="s">
        <v>56</v>
      </c>
      <c r="D41" s="2" t="s">
        <v>56</v>
      </c>
      <c r="E41" s="2" t="s">
        <v>56</v>
      </c>
      <c r="F41" s="2" t="s">
        <v>56</v>
      </c>
      <c r="G41" s="2" t="s">
        <v>56</v>
      </c>
      <c r="H41" s="2" t="s">
        <v>56</v>
      </c>
      <c r="I41" s="2" t="s">
        <v>56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t="s">
        <v>33</v>
      </c>
      <c r="C44" s="2" t="s">
        <v>56</v>
      </c>
      <c r="D44" s="2" t="s">
        <v>56</v>
      </c>
      <c r="E44" s="2" t="s">
        <v>56</v>
      </c>
      <c r="F44" s="2" t="s">
        <v>56</v>
      </c>
      <c r="G44" s="2" t="s">
        <v>56</v>
      </c>
      <c r="H44" s="2" t="s">
        <v>56</v>
      </c>
      <c r="I44" s="2" t="s">
        <v>56</v>
      </c>
    </row>
    <row r="45" spans="1:9" ht="12.75">
      <c r="A45" s="3"/>
      <c r="B45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t="s">
        <v>34</v>
      </c>
      <c r="C47" s="2" t="s">
        <v>56</v>
      </c>
      <c r="D47" s="2" t="s">
        <v>56</v>
      </c>
      <c r="E47" s="2" t="s">
        <v>56</v>
      </c>
      <c r="F47" s="2" t="s">
        <v>56</v>
      </c>
      <c r="G47" s="2" t="s">
        <v>56</v>
      </c>
      <c r="H47" s="2" t="s">
        <v>56</v>
      </c>
      <c r="I47" s="2" t="s">
        <v>56</v>
      </c>
    </row>
    <row r="48" spans="1:9" ht="12.75">
      <c r="A48" s="3"/>
      <c r="B4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t="s">
        <v>70</v>
      </c>
      <c r="C50" s="2" t="s">
        <v>56</v>
      </c>
      <c r="D50" s="2" t="s">
        <v>56</v>
      </c>
      <c r="E50" s="2" t="s">
        <v>56</v>
      </c>
      <c r="F50" s="2" t="s">
        <v>56</v>
      </c>
      <c r="G50" s="2" t="s">
        <v>56</v>
      </c>
      <c r="H50" s="2" t="s">
        <v>56</v>
      </c>
      <c r="I50" s="2" t="s">
        <v>56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t="s">
        <v>71</v>
      </c>
      <c r="C53" s="2" t="s">
        <v>56</v>
      </c>
      <c r="D53" s="2" t="s">
        <v>56</v>
      </c>
      <c r="E53" s="2" t="s">
        <v>56</v>
      </c>
      <c r="F53" s="2" t="s">
        <v>56</v>
      </c>
      <c r="G53" s="2" t="s">
        <v>56</v>
      </c>
      <c r="H53" s="2" t="s">
        <v>56</v>
      </c>
      <c r="I53" s="2" t="s">
        <v>56</v>
      </c>
    </row>
    <row r="54" spans="1:9" ht="12.75">
      <c r="A54" s="3"/>
      <c r="B54" t="s">
        <v>16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t="s">
        <v>72</v>
      </c>
      <c r="C56" s="2" t="s">
        <v>56</v>
      </c>
      <c r="D56" s="2" t="s">
        <v>56</v>
      </c>
      <c r="E56" s="2" t="s">
        <v>56</v>
      </c>
      <c r="F56" s="2" t="s">
        <v>56</v>
      </c>
      <c r="G56" s="2" t="s">
        <v>56</v>
      </c>
      <c r="H56" s="2" t="s">
        <v>56</v>
      </c>
      <c r="I56" s="2" t="s">
        <v>56</v>
      </c>
    </row>
    <row r="57" spans="1:9" ht="12.75">
      <c r="A57" s="3"/>
      <c r="B57" t="s">
        <v>16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t="s">
        <v>73</v>
      </c>
      <c r="C59" s="2" t="s">
        <v>56</v>
      </c>
      <c r="D59" s="2" t="s">
        <v>56</v>
      </c>
      <c r="E59" s="2" t="s">
        <v>56</v>
      </c>
      <c r="F59" s="2" t="s">
        <v>56</v>
      </c>
      <c r="G59" s="2" t="s">
        <v>56</v>
      </c>
      <c r="H59" s="2" t="s">
        <v>56</v>
      </c>
      <c r="I59" s="2" t="s">
        <v>56</v>
      </c>
    </row>
    <row r="60" spans="1:9" ht="12.75">
      <c r="A60" s="3"/>
      <c r="B60" t="s">
        <v>16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t="s">
        <v>74</v>
      </c>
      <c r="C62" s="2" t="s">
        <v>56</v>
      </c>
      <c r="D62" s="2" t="s">
        <v>56</v>
      </c>
      <c r="E62" s="2" t="s">
        <v>56</v>
      </c>
      <c r="F62" s="2" t="s">
        <v>56</v>
      </c>
      <c r="G62" s="2" t="s">
        <v>56</v>
      </c>
      <c r="H62" s="2" t="s">
        <v>56</v>
      </c>
      <c r="I62" s="2" t="s">
        <v>56</v>
      </c>
    </row>
    <row r="63" spans="1:9" ht="12.75">
      <c r="A63" s="3"/>
      <c r="B63" t="s">
        <v>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75</v>
      </c>
      <c r="C65" s="2" t="s">
        <v>56</v>
      </c>
      <c r="D65" s="2" t="s">
        <v>56</v>
      </c>
      <c r="E65" s="2" t="s">
        <v>56</v>
      </c>
      <c r="F65" s="2" t="s">
        <v>56</v>
      </c>
      <c r="G65" s="2" t="s">
        <v>56</v>
      </c>
      <c r="H65" s="2" t="s">
        <v>56</v>
      </c>
      <c r="I65" s="2" t="s">
        <v>56</v>
      </c>
    </row>
    <row r="66" spans="1:9" ht="12.75">
      <c r="A66" s="3"/>
      <c r="B66" t="s">
        <v>16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25.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200" t="str">
        <f>F4</f>
        <v>Goring &amp; Wallingford</v>
      </c>
      <c r="G69" s="3" t="s">
        <v>4</v>
      </c>
      <c r="H69" s="3" t="s">
        <v>22</v>
      </c>
      <c r="I69" s="3" t="s">
        <v>5</v>
      </c>
    </row>
    <row r="70" spans="1:9" ht="12.75">
      <c r="A70" s="3"/>
      <c r="B70" t="s">
        <v>10</v>
      </c>
      <c r="C70" s="2" t="s">
        <v>56</v>
      </c>
      <c r="D70" s="2" t="s">
        <v>56</v>
      </c>
      <c r="E70" s="2" t="s">
        <v>56</v>
      </c>
      <c r="F70" s="2" t="s">
        <v>56</v>
      </c>
      <c r="G70" s="2" t="s">
        <v>56</v>
      </c>
      <c r="H70" s="2" t="s">
        <v>56</v>
      </c>
      <c r="I70" s="186" t="s">
        <v>56</v>
      </c>
    </row>
    <row r="71" spans="1:9" ht="12.75">
      <c r="A71" s="3"/>
      <c r="B71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199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2" t="s">
        <v>56</v>
      </c>
      <c r="D73" s="2" t="s">
        <v>56</v>
      </c>
      <c r="E73" s="2" t="s">
        <v>56</v>
      </c>
      <c r="F73" s="2" t="s">
        <v>56</v>
      </c>
      <c r="G73" s="2" t="s">
        <v>56</v>
      </c>
      <c r="H73" s="2" t="s">
        <v>56</v>
      </c>
      <c r="I73" s="2" t="s">
        <v>56</v>
      </c>
    </row>
    <row r="74" spans="1:9" ht="12.75">
      <c r="A74" s="3"/>
      <c r="B74" t="s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t="s">
        <v>33</v>
      </c>
      <c r="C76" s="2" t="s">
        <v>56</v>
      </c>
      <c r="D76" s="2" t="s">
        <v>56</v>
      </c>
      <c r="E76" s="2" t="s">
        <v>56</v>
      </c>
      <c r="F76" s="2" t="s">
        <v>56</v>
      </c>
      <c r="G76" s="2" t="s">
        <v>56</v>
      </c>
      <c r="H76" s="2" t="s">
        <v>56</v>
      </c>
      <c r="I76" s="2" t="s">
        <v>56</v>
      </c>
    </row>
    <row r="77" spans="1:9" ht="12.75">
      <c r="A77" s="3"/>
      <c r="B77" t="s">
        <v>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34</v>
      </c>
      <c r="C79" s="2" t="s">
        <v>56</v>
      </c>
      <c r="D79" s="2" t="s">
        <v>56</v>
      </c>
      <c r="E79" s="2" t="s">
        <v>56</v>
      </c>
      <c r="F79" s="2" t="s">
        <v>56</v>
      </c>
      <c r="G79" s="2" t="s">
        <v>56</v>
      </c>
      <c r="H79" s="2" t="s">
        <v>56</v>
      </c>
      <c r="I79" s="2" t="s">
        <v>56</v>
      </c>
    </row>
    <row r="80" spans="1:9" ht="12.75">
      <c r="A80" s="3"/>
      <c r="B80" t="s">
        <v>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70</v>
      </c>
      <c r="C82" s="2" t="s">
        <v>56</v>
      </c>
      <c r="D82" s="2" t="s">
        <v>56</v>
      </c>
      <c r="E82" s="2" t="s">
        <v>56</v>
      </c>
      <c r="F82" s="2" t="s">
        <v>56</v>
      </c>
      <c r="G82" s="2" t="s">
        <v>56</v>
      </c>
      <c r="H82" s="2" t="s">
        <v>56</v>
      </c>
      <c r="I82" s="2" t="s">
        <v>56</v>
      </c>
    </row>
    <row r="83" spans="1:9" ht="12.75">
      <c r="A83" s="3"/>
      <c r="B83" t="s">
        <v>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t="s">
        <v>71</v>
      </c>
      <c r="C85" s="2" t="s">
        <v>56</v>
      </c>
      <c r="D85" s="2" t="s">
        <v>56</v>
      </c>
      <c r="E85" s="2" t="s">
        <v>56</v>
      </c>
      <c r="F85" s="2" t="s">
        <v>56</v>
      </c>
      <c r="G85" s="2" t="s">
        <v>56</v>
      </c>
      <c r="H85" s="2" t="s">
        <v>56</v>
      </c>
      <c r="I85" s="2" t="s">
        <v>56</v>
      </c>
    </row>
    <row r="86" spans="1:9" ht="12.75">
      <c r="A86" s="3"/>
      <c r="B86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72</v>
      </c>
      <c r="C88" s="2" t="s">
        <v>56</v>
      </c>
      <c r="D88" s="2" t="s">
        <v>56</v>
      </c>
      <c r="E88" s="2" t="s">
        <v>56</v>
      </c>
      <c r="F88" s="2" t="s">
        <v>56</v>
      </c>
      <c r="G88" s="2" t="s">
        <v>56</v>
      </c>
      <c r="H88" s="2" t="s">
        <v>56</v>
      </c>
      <c r="I88" s="2" t="s">
        <v>56</v>
      </c>
    </row>
    <row r="89" spans="1:9" ht="12.75">
      <c r="A89" s="3"/>
      <c r="B89" t="s">
        <v>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73</v>
      </c>
      <c r="C91" s="2" t="s">
        <v>56</v>
      </c>
      <c r="D91" s="2" t="s">
        <v>56</v>
      </c>
      <c r="E91" s="2" t="s">
        <v>56</v>
      </c>
      <c r="F91" s="2" t="s">
        <v>56</v>
      </c>
      <c r="G91" s="2" t="s">
        <v>56</v>
      </c>
      <c r="H91" s="2" t="s">
        <v>56</v>
      </c>
      <c r="I91" s="2" t="s">
        <v>56</v>
      </c>
    </row>
    <row r="92" spans="1:9" ht="12.75">
      <c r="A92" s="3"/>
      <c r="B92" t="s">
        <v>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t="s">
        <v>74</v>
      </c>
      <c r="C94" s="2" t="s">
        <v>56</v>
      </c>
      <c r="D94" s="2" t="s">
        <v>56</v>
      </c>
      <c r="E94" s="2" t="s">
        <v>56</v>
      </c>
      <c r="F94" s="2" t="s">
        <v>56</v>
      </c>
      <c r="G94" s="2" t="s">
        <v>56</v>
      </c>
      <c r="H94" s="2" t="s">
        <v>56</v>
      </c>
      <c r="I94" s="2" t="s">
        <v>56</v>
      </c>
    </row>
    <row r="95" spans="1:9" ht="12.75">
      <c r="A95" s="3"/>
      <c r="B95" t="s">
        <v>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75</v>
      </c>
      <c r="C97" s="2" t="s">
        <v>56</v>
      </c>
      <c r="D97" s="2" t="s">
        <v>56</v>
      </c>
      <c r="E97" s="2" t="s">
        <v>56</v>
      </c>
      <c r="F97" s="2" t="s">
        <v>56</v>
      </c>
      <c r="G97" s="2" t="s">
        <v>56</v>
      </c>
      <c r="H97" s="2" t="s">
        <v>56</v>
      </c>
      <c r="I97" s="2" t="s">
        <v>56</v>
      </c>
    </row>
    <row r="98" spans="1:9" ht="12.75">
      <c r="A98" s="3"/>
      <c r="B98" t="s">
        <v>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6"/>
      <c r="C100" s="13"/>
      <c r="D100" s="13"/>
      <c r="E100" s="13"/>
      <c r="F100" s="13"/>
      <c r="G100" s="13"/>
      <c r="H100" s="13"/>
      <c r="I100" s="13"/>
    </row>
    <row r="101" spans="1:9" ht="25.5">
      <c r="A101" s="3">
        <v>4</v>
      </c>
      <c r="B101" s="4" t="s">
        <v>78</v>
      </c>
      <c r="C101" s="3" t="s">
        <v>1</v>
      </c>
      <c r="D101" s="3" t="s">
        <v>2</v>
      </c>
      <c r="E101" s="3" t="s">
        <v>3</v>
      </c>
      <c r="F101" s="200" t="str">
        <f>F69</f>
        <v>Goring &amp; Wallingford</v>
      </c>
      <c r="G101" s="3" t="s">
        <v>4</v>
      </c>
      <c r="H101" s="3" t="s">
        <v>22</v>
      </c>
      <c r="I101" s="3" t="s">
        <v>5</v>
      </c>
    </row>
    <row r="102" spans="1:9" ht="12.75">
      <c r="A102" s="3"/>
      <c r="B102" t="s">
        <v>10</v>
      </c>
      <c r="C102" s="2" t="s">
        <v>56</v>
      </c>
      <c r="D102" s="2" t="s">
        <v>56</v>
      </c>
      <c r="E102" s="2" t="s">
        <v>56</v>
      </c>
      <c r="F102" s="2" t="s">
        <v>56</v>
      </c>
      <c r="G102" s="2" t="s">
        <v>56</v>
      </c>
      <c r="H102" s="2" t="s">
        <v>56</v>
      </c>
      <c r="I102" s="2" t="s">
        <v>56</v>
      </c>
    </row>
    <row r="103" spans="1:9" ht="12.75">
      <c r="A103" s="3"/>
      <c r="B103" t="s">
        <v>16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2" t="s">
        <v>56</v>
      </c>
      <c r="D105" s="2" t="s">
        <v>56</v>
      </c>
      <c r="E105" s="2" t="s">
        <v>56</v>
      </c>
      <c r="F105" s="2" t="s">
        <v>56</v>
      </c>
      <c r="G105" s="2" t="s">
        <v>56</v>
      </c>
      <c r="H105" s="2" t="s">
        <v>56</v>
      </c>
      <c r="I105" s="2" t="s">
        <v>56</v>
      </c>
    </row>
    <row r="106" spans="1:9" ht="12.75">
      <c r="A106" s="3"/>
      <c r="B106" t="s">
        <v>16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t="s">
        <v>33</v>
      </c>
      <c r="C108" s="2" t="s">
        <v>56</v>
      </c>
      <c r="D108" s="2" t="s">
        <v>56</v>
      </c>
      <c r="E108" s="2" t="s">
        <v>56</v>
      </c>
      <c r="F108" s="2" t="s">
        <v>56</v>
      </c>
      <c r="G108" s="2" t="s">
        <v>56</v>
      </c>
      <c r="H108" s="2" t="s">
        <v>56</v>
      </c>
      <c r="I108" s="2" t="s">
        <v>56</v>
      </c>
    </row>
    <row r="109" spans="1:9" ht="12.75">
      <c r="A109" s="3"/>
      <c r="B109" t="s">
        <v>14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ht="12.75">
      <c r="A110" s="3"/>
      <c r="B110" s="12" t="s">
        <v>8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</row>
    <row r="111" spans="1:9" ht="12.75">
      <c r="A111" s="3"/>
      <c r="B111" t="s">
        <v>34</v>
      </c>
      <c r="C111" s="2" t="s">
        <v>56</v>
      </c>
      <c r="D111" s="2" t="s">
        <v>56</v>
      </c>
      <c r="E111" s="2" t="s">
        <v>56</v>
      </c>
      <c r="F111" s="2" t="s">
        <v>56</v>
      </c>
      <c r="G111" s="2" t="s">
        <v>56</v>
      </c>
      <c r="H111" s="2" t="s">
        <v>56</v>
      </c>
      <c r="I111" s="2" t="s">
        <v>56</v>
      </c>
    </row>
    <row r="112" spans="1:9" ht="12.75">
      <c r="A112" s="3"/>
      <c r="B112" t="s">
        <v>14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t="s">
        <v>70</v>
      </c>
      <c r="C114" s="2" t="s">
        <v>56</v>
      </c>
      <c r="D114" s="2" t="s">
        <v>56</v>
      </c>
      <c r="E114" s="2" t="s">
        <v>56</v>
      </c>
      <c r="F114" s="2" t="s">
        <v>56</v>
      </c>
      <c r="G114" s="2" t="s">
        <v>56</v>
      </c>
      <c r="H114" s="2" t="s">
        <v>56</v>
      </c>
      <c r="I114" s="2" t="s">
        <v>56</v>
      </c>
    </row>
    <row r="115" spans="1:9" ht="12.75">
      <c r="A115" s="3"/>
      <c r="B115" t="s">
        <v>14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t="s">
        <v>71</v>
      </c>
      <c r="C117" s="2" t="s">
        <v>56</v>
      </c>
      <c r="D117" s="2" t="s">
        <v>56</v>
      </c>
      <c r="E117" s="2" t="s">
        <v>56</v>
      </c>
      <c r="F117" s="2" t="s">
        <v>56</v>
      </c>
      <c r="G117" s="2" t="s">
        <v>56</v>
      </c>
      <c r="H117" s="2" t="s">
        <v>56</v>
      </c>
      <c r="I117" s="2" t="s">
        <v>56</v>
      </c>
    </row>
    <row r="118" spans="1:9" ht="12.75">
      <c r="A118" s="3"/>
      <c r="B118" t="s">
        <v>14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12.75">
      <c r="A119" s="3"/>
      <c r="B119" s="12" t="s">
        <v>8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</row>
    <row r="120" spans="1:9" ht="12.75">
      <c r="A120" s="3"/>
      <c r="B120" t="s">
        <v>72</v>
      </c>
      <c r="C120" s="2" t="s">
        <v>56</v>
      </c>
      <c r="D120" s="2" t="s">
        <v>56</v>
      </c>
      <c r="E120" s="2" t="s">
        <v>56</v>
      </c>
      <c r="F120" s="2" t="s">
        <v>56</v>
      </c>
      <c r="G120" s="2" t="s">
        <v>56</v>
      </c>
      <c r="H120" s="2" t="s">
        <v>56</v>
      </c>
      <c r="I120" s="2" t="s">
        <v>56</v>
      </c>
    </row>
    <row r="121" spans="1:9" ht="12.75">
      <c r="A121" s="3"/>
      <c r="B121" t="s">
        <v>14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t="s">
        <v>73</v>
      </c>
      <c r="C123" s="2" t="s">
        <v>56</v>
      </c>
      <c r="D123" s="2" t="s">
        <v>56</v>
      </c>
      <c r="E123" s="2" t="s">
        <v>56</v>
      </c>
      <c r="F123" s="2" t="s">
        <v>56</v>
      </c>
      <c r="G123" s="2" t="s">
        <v>56</v>
      </c>
      <c r="H123" s="2" t="s">
        <v>56</v>
      </c>
      <c r="I123" s="2" t="s">
        <v>56</v>
      </c>
    </row>
    <row r="124" spans="1:9" ht="12.75">
      <c r="A124" s="3"/>
      <c r="B124" t="s">
        <v>14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t="s">
        <v>74</v>
      </c>
      <c r="C126" s="2" t="s">
        <v>56</v>
      </c>
      <c r="D126" s="2" t="s">
        <v>56</v>
      </c>
      <c r="E126" s="2" t="s">
        <v>56</v>
      </c>
      <c r="F126" s="2" t="s">
        <v>56</v>
      </c>
      <c r="G126" s="2" t="s">
        <v>56</v>
      </c>
      <c r="H126" s="2" t="s">
        <v>56</v>
      </c>
      <c r="I126" s="2" t="s">
        <v>56</v>
      </c>
    </row>
    <row r="127" spans="1:9" ht="12.75">
      <c r="A127" s="3"/>
      <c r="B127" t="s">
        <v>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2.75">
      <c r="A128" s="3"/>
      <c r="B128" s="12" t="s">
        <v>8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</row>
    <row r="129" spans="1:9" ht="12.75">
      <c r="A129" s="3"/>
      <c r="B129" t="s">
        <v>75</v>
      </c>
      <c r="C129" s="2" t="s">
        <v>56</v>
      </c>
      <c r="D129" s="2" t="s">
        <v>56</v>
      </c>
      <c r="E129" s="2" t="s">
        <v>56</v>
      </c>
      <c r="F129" s="2" t="s">
        <v>56</v>
      </c>
      <c r="G129" s="2" t="s">
        <v>56</v>
      </c>
      <c r="H129" s="2" t="s">
        <v>56</v>
      </c>
      <c r="I129" s="2" t="s">
        <v>56</v>
      </c>
    </row>
    <row r="130" spans="1:9" ht="12.75">
      <c r="A130" s="3"/>
      <c r="B130" t="s">
        <v>14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1:9" ht="12.75">
      <c r="A131" s="3"/>
      <c r="B131" s="12" t="s">
        <v>8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ht="25.5">
      <c r="A132" s="3">
        <v>5</v>
      </c>
      <c r="B132" s="4" t="s">
        <v>35</v>
      </c>
      <c r="C132" s="3" t="s">
        <v>1</v>
      </c>
      <c r="D132" s="3" t="s">
        <v>2</v>
      </c>
      <c r="E132" s="3" t="s">
        <v>3</v>
      </c>
      <c r="F132" s="200" t="str">
        <f>F101</f>
        <v>Goring &amp; Wallingford</v>
      </c>
      <c r="G132" s="3" t="s">
        <v>4</v>
      </c>
      <c r="H132" s="3" t="s">
        <v>22</v>
      </c>
      <c r="I132" s="3" t="s">
        <v>5</v>
      </c>
    </row>
    <row r="133" spans="1:9" ht="12.75">
      <c r="A133" s="3"/>
      <c r="B133" t="s">
        <v>10</v>
      </c>
      <c r="C133" s="2" t="s">
        <v>56</v>
      </c>
      <c r="D133" s="2" t="s">
        <v>56</v>
      </c>
      <c r="E133" s="2" t="s">
        <v>56</v>
      </c>
      <c r="F133" s="2" t="s">
        <v>56</v>
      </c>
      <c r="G133" s="2" t="s">
        <v>56</v>
      </c>
      <c r="H133" s="2" t="s">
        <v>56</v>
      </c>
      <c r="I133" s="2" t="s">
        <v>56</v>
      </c>
    </row>
    <row r="134" spans="1:9" ht="12.75">
      <c r="A134" s="3"/>
      <c r="B134" t="s">
        <v>16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2:9" ht="12.75">
      <c r="B136" t="s">
        <v>11</v>
      </c>
      <c r="C136" s="2" t="s">
        <v>56</v>
      </c>
      <c r="D136" s="2" t="s">
        <v>56</v>
      </c>
      <c r="E136" s="2" t="s">
        <v>56</v>
      </c>
      <c r="F136" s="2" t="s">
        <v>56</v>
      </c>
      <c r="G136" s="2" t="s">
        <v>56</v>
      </c>
      <c r="H136" s="2" t="s">
        <v>56</v>
      </c>
      <c r="I136" s="2" t="s">
        <v>56</v>
      </c>
    </row>
    <row r="137" spans="1:9" ht="12.75">
      <c r="A137" s="3"/>
      <c r="B137" t="s">
        <v>16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t="s">
        <v>33</v>
      </c>
      <c r="C139" s="2" t="s">
        <v>56</v>
      </c>
      <c r="D139" s="2" t="s">
        <v>56</v>
      </c>
      <c r="E139" s="2" t="s">
        <v>56</v>
      </c>
      <c r="F139" s="2" t="s">
        <v>56</v>
      </c>
      <c r="G139" s="2" t="s">
        <v>56</v>
      </c>
      <c r="H139" s="2" t="s">
        <v>56</v>
      </c>
      <c r="I139" s="2" t="s">
        <v>56</v>
      </c>
    </row>
    <row r="140" spans="1:9" ht="12.75">
      <c r="A140" s="3"/>
      <c r="B140" t="s">
        <v>16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t="s">
        <v>34</v>
      </c>
      <c r="C142" s="2" t="s">
        <v>56</v>
      </c>
      <c r="D142" s="2" t="s">
        <v>56</v>
      </c>
      <c r="E142" s="2" t="s">
        <v>56</v>
      </c>
      <c r="F142" s="2" t="s">
        <v>56</v>
      </c>
      <c r="G142" s="2" t="s">
        <v>56</v>
      </c>
      <c r="H142" s="2" t="s">
        <v>56</v>
      </c>
      <c r="I142" s="2" t="s">
        <v>56</v>
      </c>
    </row>
    <row r="143" spans="1:9" ht="12.75">
      <c r="A143" s="3"/>
      <c r="B143" t="s">
        <v>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t="s">
        <v>70</v>
      </c>
      <c r="C145" s="2" t="s">
        <v>56</v>
      </c>
      <c r="D145" s="2" t="s">
        <v>56</v>
      </c>
      <c r="E145" s="2" t="s">
        <v>56</v>
      </c>
      <c r="F145" s="2" t="s">
        <v>56</v>
      </c>
      <c r="G145" s="2" t="s">
        <v>56</v>
      </c>
      <c r="H145" s="2" t="s">
        <v>56</v>
      </c>
      <c r="I145" s="2" t="s">
        <v>56</v>
      </c>
    </row>
    <row r="146" spans="1:9" ht="12.75">
      <c r="A146" s="3"/>
      <c r="B146" t="s">
        <v>16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2:9" ht="12.75">
      <c r="B148" t="s">
        <v>71</v>
      </c>
      <c r="C148" s="2" t="s">
        <v>56</v>
      </c>
      <c r="D148" s="2" t="s">
        <v>56</v>
      </c>
      <c r="E148" s="2" t="s">
        <v>56</v>
      </c>
      <c r="F148" s="2" t="s">
        <v>56</v>
      </c>
      <c r="G148" s="2" t="s">
        <v>56</v>
      </c>
      <c r="H148" s="2" t="s">
        <v>56</v>
      </c>
      <c r="I148" s="2" t="s">
        <v>56</v>
      </c>
    </row>
    <row r="149" spans="1:9" ht="12.75">
      <c r="A149" s="3"/>
      <c r="B149" t="s">
        <v>16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t="s">
        <v>72</v>
      </c>
      <c r="C151" s="2" t="s">
        <v>56</v>
      </c>
      <c r="D151" s="2" t="s">
        <v>56</v>
      </c>
      <c r="E151" s="2" t="s">
        <v>56</v>
      </c>
      <c r="F151" s="2" t="s">
        <v>56</v>
      </c>
      <c r="G151" s="2" t="s">
        <v>56</v>
      </c>
      <c r="H151" s="2" t="s">
        <v>56</v>
      </c>
      <c r="I151" s="2" t="s">
        <v>56</v>
      </c>
    </row>
    <row r="152" spans="1:9" ht="12.75">
      <c r="A152" s="3"/>
      <c r="B152" t="s">
        <v>16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t="s">
        <v>73</v>
      </c>
      <c r="C154" s="2" t="s">
        <v>56</v>
      </c>
      <c r="D154" s="2" t="s">
        <v>56</v>
      </c>
      <c r="E154" s="2" t="s">
        <v>56</v>
      </c>
      <c r="F154" s="2" t="s">
        <v>56</v>
      </c>
      <c r="G154" s="2" t="s">
        <v>56</v>
      </c>
      <c r="H154" s="2" t="s">
        <v>56</v>
      </c>
      <c r="I154" s="2" t="s">
        <v>56</v>
      </c>
    </row>
    <row r="155" spans="1:9" ht="12.75">
      <c r="A155" s="3"/>
      <c r="B155" t="s">
        <v>16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t="s">
        <v>74</v>
      </c>
      <c r="C157" s="2" t="s">
        <v>56</v>
      </c>
      <c r="D157" s="2" t="s">
        <v>56</v>
      </c>
      <c r="E157" s="2" t="s">
        <v>56</v>
      </c>
      <c r="F157" s="2" t="s">
        <v>56</v>
      </c>
      <c r="G157" s="2" t="s">
        <v>56</v>
      </c>
      <c r="H157" s="2" t="s">
        <v>56</v>
      </c>
      <c r="I157" s="2" t="s">
        <v>56</v>
      </c>
    </row>
    <row r="158" spans="1:9" ht="12.75">
      <c r="A158" s="3"/>
      <c r="B158" t="s">
        <v>16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ht="12.75">
      <c r="A159" s="3"/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ht="12.75">
      <c r="A160" s="3"/>
      <c r="B160" t="s">
        <v>75</v>
      </c>
      <c r="C160" s="2" t="s">
        <v>56</v>
      </c>
      <c r="D160" s="2" t="s">
        <v>56</v>
      </c>
      <c r="E160" s="2" t="s">
        <v>56</v>
      </c>
      <c r="F160" s="2" t="s">
        <v>56</v>
      </c>
      <c r="G160" s="2" t="s">
        <v>56</v>
      </c>
      <c r="H160" s="2" t="s">
        <v>56</v>
      </c>
      <c r="I160" s="2" t="s">
        <v>56</v>
      </c>
    </row>
    <row r="161" spans="1:9" ht="12.75">
      <c r="A161" s="3"/>
      <c r="B161" t="s">
        <v>16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 ht="12.75">
      <c r="A162" s="3"/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3"/>
      <c r="B163" s="6"/>
      <c r="C163" s="13"/>
      <c r="D163" s="13"/>
      <c r="E163" s="13"/>
      <c r="F163" s="13"/>
      <c r="G163" s="13"/>
      <c r="H163" s="13"/>
      <c r="I163" s="13"/>
    </row>
    <row r="164" spans="1:9" ht="25.5">
      <c r="A164" s="3">
        <v>6</v>
      </c>
      <c r="B164" s="4" t="s">
        <v>13</v>
      </c>
      <c r="C164" s="3" t="s">
        <v>1</v>
      </c>
      <c r="D164" s="3" t="s">
        <v>2</v>
      </c>
      <c r="E164" s="3" t="s">
        <v>3</v>
      </c>
      <c r="F164" s="200" t="str">
        <f>F132</f>
        <v>Goring &amp; Wallingford</v>
      </c>
      <c r="G164" s="3" t="s">
        <v>4</v>
      </c>
      <c r="H164" s="3" t="s">
        <v>22</v>
      </c>
      <c r="I164" s="3" t="s">
        <v>5</v>
      </c>
    </row>
    <row r="165" spans="1:9" ht="12.75">
      <c r="A165" s="3"/>
      <c r="B165" t="s">
        <v>10</v>
      </c>
      <c r="C165" s="2" t="s">
        <v>56</v>
      </c>
      <c r="D165" s="2" t="s">
        <v>56</v>
      </c>
      <c r="E165" s="2" t="s">
        <v>56</v>
      </c>
      <c r="F165" s="2" t="s">
        <v>56</v>
      </c>
      <c r="G165" s="2" t="s">
        <v>56</v>
      </c>
      <c r="H165" s="2" t="s">
        <v>56</v>
      </c>
      <c r="I165" s="2" t="s">
        <v>56</v>
      </c>
    </row>
    <row r="166" spans="1:9" ht="12.75">
      <c r="A166" s="3"/>
      <c r="B166" t="s">
        <v>14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2.75">
      <c r="A167" s="3"/>
      <c r="B167" s="12" t="s">
        <v>8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</row>
    <row r="168" spans="2:9" ht="12.75">
      <c r="B168" t="s">
        <v>11</v>
      </c>
      <c r="C168" s="2" t="s">
        <v>56</v>
      </c>
      <c r="D168" s="2" t="s">
        <v>56</v>
      </c>
      <c r="E168" s="2" t="s">
        <v>56</v>
      </c>
      <c r="F168" s="2" t="s">
        <v>56</v>
      </c>
      <c r="G168" s="2" t="s">
        <v>56</v>
      </c>
      <c r="H168" s="2" t="s">
        <v>56</v>
      </c>
      <c r="I168" s="2" t="s">
        <v>56</v>
      </c>
    </row>
    <row r="169" spans="1:9" ht="12.75">
      <c r="A169" s="3"/>
      <c r="B169" t="s">
        <v>14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2.75">
      <c r="A170" s="3"/>
      <c r="B170" s="12" t="s">
        <v>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</row>
    <row r="171" spans="1:9" ht="12.75">
      <c r="A171" s="3"/>
      <c r="B171" t="s">
        <v>33</v>
      </c>
      <c r="C171" s="2" t="s">
        <v>56</v>
      </c>
      <c r="D171" s="2" t="s">
        <v>56</v>
      </c>
      <c r="E171" s="2" t="s">
        <v>56</v>
      </c>
      <c r="F171" s="2" t="s">
        <v>56</v>
      </c>
      <c r="G171" s="2" t="s">
        <v>56</v>
      </c>
      <c r="H171" s="2" t="s">
        <v>56</v>
      </c>
      <c r="I171" s="2" t="s">
        <v>56</v>
      </c>
    </row>
    <row r="172" spans="1:9" ht="12.75">
      <c r="A172" s="3"/>
      <c r="B172" t="s">
        <v>14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3"/>
      <c r="B173" s="12" t="s">
        <v>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</row>
    <row r="174" spans="1:9" ht="12.75">
      <c r="A174" s="3"/>
      <c r="B174" t="s">
        <v>34</v>
      </c>
      <c r="C174" s="2" t="s">
        <v>56</v>
      </c>
      <c r="D174" s="2" t="s">
        <v>56</v>
      </c>
      <c r="E174" s="2" t="s">
        <v>56</v>
      </c>
      <c r="F174" s="2" t="s">
        <v>56</v>
      </c>
      <c r="G174" s="2" t="s">
        <v>56</v>
      </c>
      <c r="H174" s="2" t="s">
        <v>56</v>
      </c>
      <c r="I174" s="2" t="s">
        <v>56</v>
      </c>
    </row>
    <row r="175" spans="1:9" ht="12.75">
      <c r="A175" s="3"/>
      <c r="B175" t="s">
        <v>16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3"/>
      <c r="B176" s="12" t="s">
        <v>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</row>
    <row r="177" spans="1:9" ht="12.75">
      <c r="A177" s="3"/>
      <c r="B177" t="s">
        <v>70</v>
      </c>
      <c r="C177" s="2" t="s">
        <v>56</v>
      </c>
      <c r="D177" s="2" t="s">
        <v>56</v>
      </c>
      <c r="E177" s="2" t="s">
        <v>56</v>
      </c>
      <c r="F177" s="2" t="s">
        <v>56</v>
      </c>
      <c r="G177" s="2" t="s">
        <v>56</v>
      </c>
      <c r="H177" s="2" t="s">
        <v>56</v>
      </c>
      <c r="I177" s="2" t="s">
        <v>56</v>
      </c>
    </row>
    <row r="178" spans="1:9" ht="12.75">
      <c r="A178" s="3"/>
      <c r="B178" t="s">
        <v>16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3"/>
      <c r="B179" s="12" t="s">
        <v>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</row>
    <row r="180" spans="2:9" ht="12.75">
      <c r="B180" t="s">
        <v>71</v>
      </c>
      <c r="C180" s="2" t="s">
        <v>56</v>
      </c>
      <c r="D180" s="2" t="s">
        <v>56</v>
      </c>
      <c r="E180" s="2" t="s">
        <v>56</v>
      </c>
      <c r="F180" s="2" t="s">
        <v>56</v>
      </c>
      <c r="G180" s="2" t="s">
        <v>56</v>
      </c>
      <c r="H180" s="2" t="s">
        <v>56</v>
      </c>
      <c r="I180" s="2" t="s">
        <v>56</v>
      </c>
    </row>
    <row r="181" spans="1:9" ht="12.75">
      <c r="A181" s="3"/>
      <c r="B181" t="s">
        <v>16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3"/>
      <c r="B182" s="12" t="s">
        <v>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</row>
    <row r="183" spans="1:9" ht="12.75">
      <c r="A183" s="3"/>
      <c r="B183" t="s">
        <v>72</v>
      </c>
      <c r="C183" s="2" t="s">
        <v>56</v>
      </c>
      <c r="D183" s="2" t="s">
        <v>56</v>
      </c>
      <c r="E183" s="2" t="s">
        <v>56</v>
      </c>
      <c r="F183" s="2" t="s">
        <v>56</v>
      </c>
      <c r="G183" s="2" t="s">
        <v>56</v>
      </c>
      <c r="H183" s="2" t="s">
        <v>56</v>
      </c>
      <c r="I183" s="2" t="s">
        <v>56</v>
      </c>
    </row>
    <row r="184" spans="1:9" ht="12.75">
      <c r="A184" s="3"/>
      <c r="B184" t="s">
        <v>16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3"/>
      <c r="B185" s="12" t="s">
        <v>8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ht="12.75">
      <c r="A186" s="3"/>
      <c r="B186" t="s">
        <v>73</v>
      </c>
      <c r="C186" s="2" t="s">
        <v>56</v>
      </c>
      <c r="D186" s="2" t="s">
        <v>56</v>
      </c>
      <c r="E186" s="2" t="s">
        <v>56</v>
      </c>
      <c r="F186" s="2" t="s">
        <v>56</v>
      </c>
      <c r="G186" s="2" t="s">
        <v>56</v>
      </c>
      <c r="H186" s="2" t="s">
        <v>56</v>
      </c>
      <c r="I186" s="2" t="s">
        <v>56</v>
      </c>
    </row>
    <row r="187" spans="1:9" ht="12.75">
      <c r="A187" s="3"/>
      <c r="B187" t="s">
        <v>16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3"/>
      <c r="B188" s="12" t="s">
        <v>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</row>
    <row r="189" spans="1:9" ht="12.75">
      <c r="A189" s="3"/>
      <c r="B189" t="s">
        <v>74</v>
      </c>
      <c r="C189" s="2" t="s">
        <v>56</v>
      </c>
      <c r="D189" s="2" t="s">
        <v>56</v>
      </c>
      <c r="E189" s="2" t="s">
        <v>56</v>
      </c>
      <c r="F189" s="2" t="s">
        <v>56</v>
      </c>
      <c r="G189" s="2" t="s">
        <v>56</v>
      </c>
      <c r="H189" s="2" t="s">
        <v>56</v>
      </c>
      <c r="I189" s="2" t="s">
        <v>56</v>
      </c>
    </row>
    <row r="190" spans="1:9" ht="12.75">
      <c r="A190" s="3"/>
      <c r="B190" t="s">
        <v>16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3"/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ht="12.75">
      <c r="A192" s="3"/>
      <c r="B192" t="s">
        <v>75</v>
      </c>
      <c r="C192" s="2" t="s">
        <v>56</v>
      </c>
      <c r="D192" s="2" t="s">
        <v>56</v>
      </c>
      <c r="E192" s="2" t="s">
        <v>56</v>
      </c>
      <c r="F192" s="2" t="s">
        <v>56</v>
      </c>
      <c r="G192" s="2" t="s">
        <v>56</v>
      </c>
      <c r="H192" s="2" t="s">
        <v>56</v>
      </c>
      <c r="I192" s="2" t="s">
        <v>56</v>
      </c>
    </row>
    <row r="193" spans="1:9" ht="12.75">
      <c r="A193" s="3"/>
      <c r="B193" t="s">
        <v>16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3"/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ht="12.75">
      <c r="A195" s="3"/>
      <c r="B195" s="6"/>
      <c r="C195" s="13"/>
      <c r="D195" s="13"/>
      <c r="E195" s="13"/>
      <c r="F195" s="13"/>
      <c r="G195" s="13"/>
      <c r="H195" s="13"/>
      <c r="I195" s="13"/>
    </row>
    <row r="196" spans="1:9" ht="25.5">
      <c r="A196" s="2"/>
      <c r="B196" s="4" t="s">
        <v>32</v>
      </c>
      <c r="C196" s="3" t="s">
        <v>1</v>
      </c>
      <c r="D196" s="3" t="s">
        <v>2</v>
      </c>
      <c r="E196" s="3" t="s">
        <v>3</v>
      </c>
      <c r="F196" s="200" t="str">
        <f>F164</f>
        <v>Goring &amp; Wallingford</v>
      </c>
      <c r="G196" s="3" t="s">
        <v>4</v>
      </c>
      <c r="H196" s="3" t="s">
        <v>22</v>
      </c>
      <c r="I196" s="3" t="s">
        <v>5</v>
      </c>
    </row>
    <row r="197" spans="1:2" ht="12.75">
      <c r="A197" s="3">
        <v>7</v>
      </c>
      <c r="B197" s="4" t="s">
        <v>27</v>
      </c>
    </row>
    <row r="198" spans="1:9" ht="12.75">
      <c r="A198" s="3"/>
      <c r="B198" t="s">
        <v>7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</row>
    <row r="199" spans="1:9" ht="12.75">
      <c r="A199" s="3"/>
      <c r="B199" s="6" t="s">
        <v>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</row>
    <row r="200" spans="1:9" ht="12.75">
      <c r="A200" s="3">
        <v>8</v>
      </c>
      <c r="B200" s="4" t="s">
        <v>28</v>
      </c>
      <c r="C200" s="186"/>
      <c r="D200" s="186"/>
      <c r="E200" s="186"/>
      <c r="F200" s="186"/>
      <c r="G200" s="186"/>
      <c r="H200" s="186"/>
      <c r="I200" s="186"/>
    </row>
    <row r="201" spans="2:9" ht="12.75">
      <c r="B201" t="s">
        <v>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 ht="12.75">
      <c r="A202" s="3"/>
      <c r="B202" s="6" t="s">
        <v>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</row>
    <row r="203" ht="12.75">
      <c r="A203" s="3"/>
    </row>
    <row r="205" spans="5:6" ht="15">
      <c r="E205" s="33" t="s">
        <v>67</v>
      </c>
      <c r="F205" s="33"/>
    </row>
  </sheetData>
  <sheetProtection/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25">
      <selection activeCell="F52" sqref="F52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1" spans="1:17" ht="15.75">
      <c r="A1" s="264" t="s">
        <v>165</v>
      </c>
      <c r="B1" s="264" t="s">
        <v>42</v>
      </c>
      <c r="C1" s="264"/>
      <c r="D1" s="264"/>
      <c r="E1" s="264"/>
      <c r="F1" s="264" t="s">
        <v>166</v>
      </c>
      <c r="G1" s="264" t="s">
        <v>42</v>
      </c>
      <c r="H1" s="264"/>
      <c r="I1" s="264"/>
      <c r="J1" s="264"/>
      <c r="K1" s="264" t="s">
        <v>167</v>
      </c>
      <c r="L1" s="264" t="s">
        <v>43</v>
      </c>
      <c r="M1" s="264"/>
      <c r="N1" s="264"/>
      <c r="O1" s="264"/>
      <c r="P1" s="264" t="s">
        <v>166</v>
      </c>
      <c r="Q1" s="264" t="s">
        <v>43</v>
      </c>
    </row>
    <row r="2" spans="1:18" ht="15">
      <c r="A2" s="36"/>
      <c r="B2" s="36"/>
      <c r="C2" s="36"/>
      <c r="D2" s="36"/>
      <c r="E2" s="265"/>
      <c r="F2" s="36"/>
      <c r="G2" s="36"/>
      <c r="H2" s="36"/>
      <c r="I2" s="36"/>
      <c r="J2" s="265"/>
      <c r="K2" s="36"/>
      <c r="L2" s="36"/>
      <c r="M2" s="36"/>
      <c r="N2" s="36"/>
      <c r="O2" s="265"/>
      <c r="P2" s="36"/>
      <c r="Q2" s="36"/>
      <c r="R2" s="36"/>
    </row>
    <row r="3" spans="1:19" ht="12.75">
      <c r="A3" s="36" t="s">
        <v>168</v>
      </c>
      <c r="B3" s="36" t="s">
        <v>169</v>
      </c>
      <c r="C3">
        <v>24.4</v>
      </c>
      <c r="D3" s="36">
        <v>20</v>
      </c>
      <c r="E3" s="36"/>
      <c r="F3" s="36" t="s">
        <v>256</v>
      </c>
      <c r="G3" s="36" t="s">
        <v>254</v>
      </c>
      <c r="H3" s="36">
        <v>22.6</v>
      </c>
      <c r="I3" s="36">
        <v>20</v>
      </c>
      <c r="J3" s="36"/>
      <c r="K3" s="36" t="s">
        <v>170</v>
      </c>
      <c r="L3" s="36" t="s">
        <v>169</v>
      </c>
      <c r="M3" s="36">
        <v>56.3</v>
      </c>
      <c r="N3" s="36">
        <v>20</v>
      </c>
      <c r="O3" s="36"/>
      <c r="P3" s="36" t="s">
        <v>259</v>
      </c>
      <c r="Q3" s="36" t="s">
        <v>254</v>
      </c>
      <c r="R3" s="36">
        <v>50.1</v>
      </c>
      <c r="S3">
        <v>20</v>
      </c>
    </row>
    <row r="4" spans="1:19" ht="12.75">
      <c r="A4" s="36" t="s">
        <v>253</v>
      </c>
      <c r="B4" s="36" t="s">
        <v>254</v>
      </c>
      <c r="C4">
        <v>25.2</v>
      </c>
      <c r="D4" s="36">
        <v>19</v>
      </c>
      <c r="E4" s="36"/>
      <c r="F4" s="36" t="s">
        <v>257</v>
      </c>
      <c r="G4" s="36" t="s">
        <v>254</v>
      </c>
      <c r="H4" s="36">
        <v>23.7</v>
      </c>
      <c r="I4" s="36">
        <v>19</v>
      </c>
      <c r="J4" s="36"/>
      <c r="K4" s="36" t="s">
        <v>248</v>
      </c>
      <c r="L4" s="36" t="s">
        <v>249</v>
      </c>
      <c r="M4" s="36">
        <v>57.7</v>
      </c>
      <c r="N4" s="36">
        <v>19</v>
      </c>
      <c r="O4" s="36"/>
      <c r="P4" s="36" t="s">
        <v>260</v>
      </c>
      <c r="Q4" s="36" t="s">
        <v>254</v>
      </c>
      <c r="R4" s="36">
        <v>50.9</v>
      </c>
      <c r="S4">
        <v>19</v>
      </c>
    </row>
    <row r="5" spans="1:19" ht="12.75">
      <c r="A5" s="36" t="s">
        <v>207</v>
      </c>
      <c r="B5" s="36" t="s">
        <v>210</v>
      </c>
      <c r="C5" s="36">
        <v>25.3</v>
      </c>
      <c r="D5" s="36">
        <v>18</v>
      </c>
      <c r="E5" s="36"/>
      <c r="F5" s="36" t="s">
        <v>180</v>
      </c>
      <c r="G5" s="36" t="s">
        <v>169</v>
      </c>
      <c r="H5" s="36">
        <v>24.3</v>
      </c>
      <c r="I5" s="36">
        <v>18</v>
      </c>
      <c r="J5" s="36"/>
      <c r="K5" s="36" t="s">
        <v>251</v>
      </c>
      <c r="L5" s="36" t="s">
        <v>252</v>
      </c>
      <c r="M5" s="36">
        <v>58.6</v>
      </c>
      <c r="N5" s="36">
        <v>18</v>
      </c>
      <c r="O5" s="36"/>
      <c r="P5" s="36" t="s">
        <v>171</v>
      </c>
      <c r="Q5" s="36" t="s">
        <v>169</v>
      </c>
      <c r="R5" s="36">
        <v>56.6</v>
      </c>
      <c r="S5">
        <v>18</v>
      </c>
    </row>
    <row r="6" spans="1:18" ht="12.75">
      <c r="A6" s="36" t="s">
        <v>183</v>
      </c>
      <c r="B6" s="36" t="s">
        <v>172</v>
      </c>
      <c r="C6" s="36">
        <v>25.7</v>
      </c>
      <c r="D6" s="36">
        <v>17</v>
      </c>
      <c r="E6" s="36"/>
      <c r="F6" s="36" t="s">
        <v>181</v>
      </c>
      <c r="G6" s="36" t="s">
        <v>169</v>
      </c>
      <c r="H6" s="36">
        <v>24.3</v>
      </c>
      <c r="I6" s="36">
        <v>18</v>
      </c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36" t="s">
        <v>209</v>
      </c>
      <c r="B7" s="36" t="s">
        <v>210</v>
      </c>
      <c r="C7" s="36">
        <v>25.9</v>
      </c>
      <c r="D7" s="36">
        <v>16</v>
      </c>
      <c r="E7" s="36"/>
      <c r="F7" s="36" t="s">
        <v>186</v>
      </c>
      <c r="G7" s="36" t="s">
        <v>172</v>
      </c>
      <c r="H7" s="36">
        <v>24.9</v>
      </c>
      <c r="I7" s="36">
        <v>16</v>
      </c>
      <c r="J7" s="36"/>
      <c r="K7" s="36"/>
      <c r="L7" s="36"/>
      <c r="M7" s="36"/>
      <c r="N7" s="36"/>
      <c r="O7" s="36"/>
      <c r="P7" s="36"/>
      <c r="Q7" s="36"/>
      <c r="R7" s="36"/>
    </row>
    <row r="8" spans="1:18" ht="12.75">
      <c r="A8" s="36" t="s">
        <v>173</v>
      </c>
      <c r="B8" s="36" t="s">
        <v>169</v>
      </c>
      <c r="C8" s="36">
        <v>26.2</v>
      </c>
      <c r="D8" s="36">
        <v>15</v>
      </c>
      <c r="E8" s="36"/>
      <c r="F8" s="36" t="s">
        <v>279</v>
      </c>
      <c r="G8" s="36" t="s">
        <v>172</v>
      </c>
      <c r="H8" s="36">
        <v>25.6</v>
      </c>
      <c r="I8" s="36">
        <v>15</v>
      </c>
      <c r="J8" s="36"/>
      <c r="K8" s="36"/>
      <c r="L8" s="36"/>
      <c r="M8" s="36"/>
      <c r="N8" s="36"/>
      <c r="O8" s="36"/>
      <c r="P8" s="36"/>
      <c r="Q8" s="36"/>
      <c r="R8" s="36"/>
    </row>
    <row r="9" spans="1:18" ht="12.75">
      <c r="A9" s="36" t="s">
        <v>174</v>
      </c>
      <c r="B9" s="36" t="s">
        <v>172</v>
      </c>
      <c r="C9" s="36">
        <v>26.5</v>
      </c>
      <c r="D9" s="36">
        <v>14</v>
      </c>
      <c r="E9" s="36"/>
      <c r="F9" s="36" t="s">
        <v>258</v>
      </c>
      <c r="G9" s="36" t="s">
        <v>254</v>
      </c>
      <c r="H9" s="36">
        <v>26.2</v>
      </c>
      <c r="I9" s="36">
        <v>14</v>
      </c>
      <c r="J9" s="36"/>
      <c r="M9" s="36"/>
      <c r="N9" s="36"/>
      <c r="O9" s="36"/>
      <c r="P9" s="36"/>
      <c r="Q9" s="36"/>
      <c r="R9" s="36"/>
    </row>
    <row r="10" spans="1:18" ht="12.75">
      <c r="A10" s="36" t="s">
        <v>250</v>
      </c>
      <c r="B10" s="36" t="s">
        <v>252</v>
      </c>
      <c r="C10" s="36">
        <v>27.4</v>
      </c>
      <c r="D10" s="36">
        <v>13</v>
      </c>
      <c r="E10" s="36"/>
      <c r="F10" s="36" t="s">
        <v>185</v>
      </c>
      <c r="G10" s="36" t="s">
        <v>172</v>
      </c>
      <c r="H10" s="36">
        <v>27.7</v>
      </c>
      <c r="I10" s="36">
        <v>13</v>
      </c>
      <c r="J10" s="36"/>
      <c r="N10" s="36"/>
      <c r="O10" s="36"/>
      <c r="P10" s="36"/>
      <c r="Q10" s="36"/>
      <c r="R10" s="36"/>
    </row>
    <row r="11" spans="1:16" ht="12.75">
      <c r="A11" s="36"/>
      <c r="B11" s="36"/>
      <c r="D11" s="36"/>
      <c r="F11" s="36"/>
      <c r="G11" s="36"/>
      <c r="K11" s="36"/>
      <c r="L11" s="36"/>
      <c r="M11" s="36"/>
      <c r="N11" s="36"/>
      <c r="P11" s="36"/>
    </row>
    <row r="12" spans="1:14" ht="12.75">
      <c r="A12" s="36"/>
      <c r="B12" s="36"/>
      <c r="C12" s="36"/>
      <c r="D12" s="36"/>
      <c r="F12" s="36"/>
      <c r="G12" s="36"/>
      <c r="K12" s="36"/>
      <c r="L12" s="36"/>
      <c r="M12" s="36"/>
      <c r="N12" s="36"/>
    </row>
    <row r="13" spans="1:7" ht="12.75">
      <c r="A13" s="36"/>
      <c r="B13" s="36"/>
      <c r="C13" s="36"/>
      <c r="D13" s="36"/>
      <c r="F13" s="36"/>
      <c r="G13" s="36"/>
    </row>
    <row r="14" spans="1:7" ht="12.75">
      <c r="A14" s="36"/>
      <c r="B14" s="36"/>
      <c r="D14" s="36"/>
      <c r="F14" s="36"/>
      <c r="G14" s="36"/>
    </row>
    <row r="15" spans="1:7" ht="12.75">
      <c r="A15" s="36"/>
      <c r="B15" s="36"/>
      <c r="C15" s="36"/>
      <c r="F15" s="36"/>
      <c r="G15" s="36"/>
    </row>
    <row r="17" spans="1:17" ht="15.75">
      <c r="A17" s="264" t="s">
        <v>175</v>
      </c>
      <c r="B17" s="264" t="s">
        <v>30</v>
      </c>
      <c r="C17" s="264"/>
      <c r="D17" s="264"/>
      <c r="E17" s="264"/>
      <c r="F17" s="264" t="s">
        <v>166</v>
      </c>
      <c r="G17" s="264" t="s">
        <v>30</v>
      </c>
      <c r="H17" s="264"/>
      <c r="I17" s="264"/>
      <c r="J17" s="264"/>
      <c r="K17" s="264" t="s">
        <v>175</v>
      </c>
      <c r="L17" s="264" t="s">
        <v>26</v>
      </c>
      <c r="M17" s="264"/>
      <c r="N17" s="264"/>
      <c r="O17" s="264"/>
      <c r="P17" s="264" t="s">
        <v>166</v>
      </c>
      <c r="Q17" s="264" t="s">
        <v>26</v>
      </c>
    </row>
    <row r="19" spans="1:19" ht="12.75">
      <c r="A19" s="36" t="s">
        <v>209</v>
      </c>
      <c r="B19" s="36" t="s">
        <v>210</v>
      </c>
      <c r="C19" s="36">
        <v>2.14</v>
      </c>
      <c r="D19" s="36">
        <v>20</v>
      </c>
      <c r="F19" s="36" t="s">
        <v>260</v>
      </c>
      <c r="G19" s="36" t="s">
        <v>254</v>
      </c>
      <c r="H19">
        <v>2.34</v>
      </c>
      <c r="I19">
        <v>20</v>
      </c>
      <c r="K19" s="36" t="s">
        <v>168</v>
      </c>
      <c r="L19" s="36" t="s">
        <v>169</v>
      </c>
      <c r="M19" s="36">
        <v>8.61</v>
      </c>
      <c r="N19" s="36">
        <v>20</v>
      </c>
      <c r="P19" s="36" t="s">
        <v>181</v>
      </c>
      <c r="Q19" s="36" t="s">
        <v>169</v>
      </c>
      <c r="R19">
        <v>9.69</v>
      </c>
      <c r="S19">
        <v>20</v>
      </c>
    </row>
    <row r="20" spans="1:19" ht="12.75">
      <c r="A20" s="36" t="s">
        <v>173</v>
      </c>
      <c r="B20" s="36" t="s">
        <v>169</v>
      </c>
      <c r="C20" s="36">
        <v>2.12</v>
      </c>
      <c r="D20" s="36">
        <v>19</v>
      </c>
      <c r="F20" s="36" t="s">
        <v>180</v>
      </c>
      <c r="G20" s="36" t="s">
        <v>169</v>
      </c>
      <c r="H20">
        <v>2.21</v>
      </c>
      <c r="I20">
        <v>19</v>
      </c>
      <c r="K20" s="36" t="s">
        <v>182</v>
      </c>
      <c r="L20" s="36" t="s">
        <v>172</v>
      </c>
      <c r="M20">
        <v>6.32</v>
      </c>
      <c r="N20">
        <v>19</v>
      </c>
      <c r="P20" s="36" t="s">
        <v>259</v>
      </c>
      <c r="Q20" s="36" t="s">
        <v>254</v>
      </c>
      <c r="R20">
        <v>9.4</v>
      </c>
      <c r="S20">
        <v>19</v>
      </c>
    </row>
    <row r="21" spans="1:19" ht="12.75">
      <c r="A21" s="36" t="s">
        <v>168</v>
      </c>
      <c r="B21" s="36" t="s">
        <v>169</v>
      </c>
      <c r="C21" s="36">
        <v>1.98</v>
      </c>
      <c r="D21" s="36">
        <v>18</v>
      </c>
      <c r="F21" s="36" t="s">
        <v>257</v>
      </c>
      <c r="G21" s="36" t="s">
        <v>254</v>
      </c>
      <c r="H21">
        <v>2.17</v>
      </c>
      <c r="I21">
        <v>18</v>
      </c>
      <c r="K21" s="36" t="s">
        <v>247</v>
      </c>
      <c r="L21" s="36" t="s">
        <v>249</v>
      </c>
      <c r="M21">
        <v>6.05</v>
      </c>
      <c r="N21">
        <v>18</v>
      </c>
      <c r="P21" s="36" t="s">
        <v>185</v>
      </c>
      <c r="Q21" s="36" t="s">
        <v>172</v>
      </c>
      <c r="R21">
        <v>7.78</v>
      </c>
      <c r="S21">
        <v>18</v>
      </c>
    </row>
    <row r="22" spans="1:19" ht="12.75">
      <c r="A22" s="36" t="s">
        <v>250</v>
      </c>
      <c r="B22" s="36" t="s">
        <v>252</v>
      </c>
      <c r="C22" s="36">
        <v>1.78</v>
      </c>
      <c r="D22" s="36">
        <v>17</v>
      </c>
      <c r="F22" s="36" t="s">
        <v>279</v>
      </c>
      <c r="G22" s="36" t="s">
        <v>172</v>
      </c>
      <c r="H22">
        <v>2.01</v>
      </c>
      <c r="I22">
        <v>17</v>
      </c>
      <c r="K22" s="36" t="s">
        <v>173</v>
      </c>
      <c r="L22" s="36" t="s">
        <v>169</v>
      </c>
      <c r="M22">
        <v>5.81</v>
      </c>
      <c r="N22">
        <v>17</v>
      </c>
      <c r="P22" s="36" t="s">
        <v>258</v>
      </c>
      <c r="Q22" s="36" t="s">
        <v>254</v>
      </c>
      <c r="R22">
        <v>7.75</v>
      </c>
      <c r="S22">
        <v>17</v>
      </c>
    </row>
    <row r="23" spans="1:19" ht="12.75">
      <c r="A23" s="36" t="s">
        <v>183</v>
      </c>
      <c r="B23" s="36" t="s">
        <v>172</v>
      </c>
      <c r="C23" s="36">
        <v>1.77</v>
      </c>
      <c r="D23" s="36">
        <v>16</v>
      </c>
      <c r="F23" s="36" t="s">
        <v>258</v>
      </c>
      <c r="G23" s="36" t="s">
        <v>254</v>
      </c>
      <c r="H23">
        <v>1.97</v>
      </c>
      <c r="I23">
        <v>16</v>
      </c>
      <c r="K23" s="36" t="s">
        <v>170</v>
      </c>
      <c r="L23" s="36" t="s">
        <v>169</v>
      </c>
      <c r="M23">
        <v>5.45</v>
      </c>
      <c r="N23">
        <v>16</v>
      </c>
      <c r="P23" s="36" t="s">
        <v>257</v>
      </c>
      <c r="Q23" s="36" t="s">
        <v>254</v>
      </c>
      <c r="R23">
        <v>7.35</v>
      </c>
      <c r="S23">
        <v>16</v>
      </c>
    </row>
    <row r="24" spans="1:19" ht="12.75">
      <c r="A24" s="36" t="s">
        <v>184</v>
      </c>
      <c r="B24" s="36" t="s">
        <v>172</v>
      </c>
      <c r="C24" s="36">
        <v>1.52</v>
      </c>
      <c r="D24" s="36">
        <v>15</v>
      </c>
      <c r="F24" s="36" t="s">
        <v>185</v>
      </c>
      <c r="G24" s="36" t="s">
        <v>172</v>
      </c>
      <c r="H24">
        <v>1.93</v>
      </c>
      <c r="I24">
        <v>15</v>
      </c>
      <c r="K24" s="36" t="s">
        <v>208</v>
      </c>
      <c r="L24" s="36" t="s">
        <v>210</v>
      </c>
      <c r="M24">
        <v>5.37</v>
      </c>
      <c r="N24">
        <v>15</v>
      </c>
      <c r="P24" s="36" t="s">
        <v>171</v>
      </c>
      <c r="Q24" s="36" t="s">
        <v>169</v>
      </c>
      <c r="R24">
        <v>6.08</v>
      </c>
      <c r="S24">
        <v>15</v>
      </c>
    </row>
    <row r="25" spans="1:17" ht="12.75">
      <c r="A25" s="36"/>
      <c r="B25" s="36"/>
      <c r="C25" s="36"/>
      <c r="D25" s="36"/>
      <c r="F25" s="36" t="s">
        <v>186</v>
      </c>
      <c r="G25" s="36" t="s">
        <v>172</v>
      </c>
      <c r="H25">
        <v>1.84</v>
      </c>
      <c r="I25">
        <v>14</v>
      </c>
      <c r="K25" s="36" t="s">
        <v>251</v>
      </c>
      <c r="L25" s="36" t="s">
        <v>252</v>
      </c>
      <c r="M25" s="36">
        <v>4.62</v>
      </c>
      <c r="N25">
        <v>14</v>
      </c>
      <c r="P25" s="36"/>
      <c r="Q25" s="36"/>
    </row>
    <row r="26" spans="1:17" ht="12.75">
      <c r="A26" s="36"/>
      <c r="B26" s="36"/>
      <c r="C26" s="36"/>
      <c r="D26" s="36"/>
      <c r="F26" s="36" t="s">
        <v>171</v>
      </c>
      <c r="G26" s="36" t="s">
        <v>169</v>
      </c>
      <c r="H26">
        <v>1.74</v>
      </c>
      <c r="I26">
        <v>13</v>
      </c>
      <c r="K26" s="36"/>
      <c r="L26" s="36"/>
      <c r="P26" s="36"/>
      <c r="Q26" s="36"/>
    </row>
    <row r="27" spans="1:17" ht="12.75">
      <c r="A27" s="36"/>
      <c r="B27" s="36"/>
      <c r="C27" s="36"/>
      <c r="D27" s="36"/>
      <c r="F27" s="36"/>
      <c r="G27" s="36"/>
      <c r="K27" s="36"/>
      <c r="L27" s="36"/>
      <c r="M27" s="36"/>
      <c r="P27" s="36"/>
      <c r="Q27" s="36"/>
    </row>
    <row r="28" spans="1:17" ht="12.75">
      <c r="A28" s="36"/>
      <c r="B28" s="36"/>
      <c r="C28" s="36"/>
      <c r="D28" s="36"/>
      <c r="F28" s="36"/>
      <c r="G28" s="36"/>
      <c r="K28" s="36"/>
      <c r="L28" s="36"/>
      <c r="P28" s="36"/>
      <c r="Q28" s="36"/>
    </row>
    <row r="29" spans="1:17" ht="12.75">
      <c r="A29" s="36"/>
      <c r="B29" s="36"/>
      <c r="C29" s="36"/>
      <c r="D29" s="36"/>
      <c r="F29" s="36"/>
      <c r="G29" s="36"/>
      <c r="K29" s="36"/>
      <c r="L29" s="36"/>
      <c r="P29" s="36"/>
      <c r="Q29" s="36"/>
    </row>
    <row r="30" spans="1:12" ht="12.75">
      <c r="A30" s="36"/>
      <c r="B30" s="36"/>
      <c r="C30" s="36"/>
      <c r="D30" s="36"/>
      <c r="F30" s="36"/>
      <c r="G30" s="36"/>
      <c r="K30" s="36"/>
      <c r="L30" s="36"/>
    </row>
    <row r="31" spans="1:7" ht="12.75">
      <c r="A31" s="36"/>
      <c r="B31" s="36"/>
      <c r="C31" s="36"/>
      <c r="D31" s="36"/>
      <c r="F31" s="36"/>
      <c r="G31" s="36"/>
    </row>
    <row r="32" spans="1:18" ht="15.75">
      <c r="A32" s="264" t="s">
        <v>167</v>
      </c>
      <c r="B32" s="271" t="s">
        <v>77</v>
      </c>
      <c r="C32" s="274"/>
      <c r="D32" s="36"/>
      <c r="E32" s="264"/>
      <c r="F32" s="264" t="s">
        <v>176</v>
      </c>
      <c r="G32" s="264" t="s">
        <v>78</v>
      </c>
      <c r="H32" s="264"/>
      <c r="I32" s="264"/>
      <c r="J32" s="264"/>
      <c r="K32" s="264" t="s">
        <v>167</v>
      </c>
      <c r="L32" s="264" t="s">
        <v>13</v>
      </c>
      <c r="M32" s="264"/>
      <c r="N32" s="264"/>
      <c r="O32" s="264"/>
      <c r="P32" s="264" t="s">
        <v>176</v>
      </c>
      <c r="Q32" s="264" t="s">
        <v>13</v>
      </c>
      <c r="R32" s="264"/>
    </row>
    <row r="33" spans="1:7" ht="12.75">
      <c r="A33" s="36"/>
      <c r="B33" s="36"/>
      <c r="C33" s="36"/>
      <c r="D33" s="36"/>
      <c r="F33" s="36"/>
      <c r="G33" s="36"/>
    </row>
    <row r="34" spans="1:19" ht="12.75">
      <c r="A34" s="36" t="s">
        <v>207</v>
      </c>
      <c r="B34" s="36" t="s">
        <v>210</v>
      </c>
      <c r="C34" s="36">
        <v>45</v>
      </c>
      <c r="D34" s="36">
        <v>20</v>
      </c>
      <c r="E34" s="36"/>
      <c r="F34" s="267" t="s">
        <v>256</v>
      </c>
      <c r="G34" s="267" t="s">
        <v>254</v>
      </c>
      <c r="H34" s="267">
        <v>8.38</v>
      </c>
      <c r="I34" s="267">
        <v>20</v>
      </c>
      <c r="J34" s="36"/>
      <c r="K34" s="36" t="s">
        <v>183</v>
      </c>
      <c r="L34" s="36" t="s">
        <v>172</v>
      </c>
      <c r="M34" s="36">
        <v>88</v>
      </c>
      <c r="N34" s="36">
        <v>20</v>
      </c>
      <c r="O34" s="36"/>
      <c r="P34" s="36" t="s">
        <v>256</v>
      </c>
      <c r="Q34" s="36" t="s">
        <v>254</v>
      </c>
      <c r="R34" s="36">
        <v>92</v>
      </c>
      <c r="S34" s="36">
        <v>20</v>
      </c>
    </row>
    <row r="35" spans="1:19" ht="12.75">
      <c r="A35" s="36" t="s">
        <v>255</v>
      </c>
      <c r="B35" s="36" t="s">
        <v>254</v>
      </c>
      <c r="C35" s="36">
        <v>44</v>
      </c>
      <c r="D35" s="36">
        <v>19</v>
      </c>
      <c r="E35" s="36"/>
      <c r="F35" s="36" t="s">
        <v>259</v>
      </c>
      <c r="G35" s="36" t="s">
        <v>254</v>
      </c>
      <c r="H35" s="36">
        <v>7.54</v>
      </c>
      <c r="I35" s="36">
        <v>19</v>
      </c>
      <c r="J35" s="36"/>
      <c r="K35" s="36" t="s">
        <v>207</v>
      </c>
      <c r="L35" s="36" t="s">
        <v>210</v>
      </c>
      <c r="M35" s="36">
        <v>79</v>
      </c>
      <c r="N35" s="36">
        <v>19</v>
      </c>
      <c r="O35" s="36"/>
      <c r="P35" s="36" t="s">
        <v>186</v>
      </c>
      <c r="Q35" s="36" t="s">
        <v>172</v>
      </c>
      <c r="R35" s="36">
        <v>84</v>
      </c>
      <c r="S35" s="36">
        <v>19</v>
      </c>
    </row>
    <row r="36" spans="1:19" ht="12.75">
      <c r="A36" s="36" t="s">
        <v>247</v>
      </c>
      <c r="B36" s="36" t="s">
        <v>249</v>
      </c>
      <c r="C36" s="36">
        <v>42</v>
      </c>
      <c r="D36" s="36">
        <v>18</v>
      </c>
      <c r="E36" s="36"/>
      <c r="F36" s="36"/>
      <c r="G36" s="36"/>
      <c r="H36" s="36"/>
      <c r="I36" s="36"/>
      <c r="J36" s="36"/>
      <c r="K36" s="36" t="s">
        <v>209</v>
      </c>
      <c r="L36" s="36" t="s">
        <v>210</v>
      </c>
      <c r="M36" s="36">
        <v>77</v>
      </c>
      <c r="N36" s="36">
        <v>18</v>
      </c>
      <c r="O36" s="36"/>
      <c r="P36" s="36" t="s">
        <v>279</v>
      </c>
      <c r="Q36" s="36" t="s">
        <v>172</v>
      </c>
      <c r="R36" s="36">
        <v>84</v>
      </c>
      <c r="S36" s="36">
        <v>18</v>
      </c>
    </row>
    <row r="37" spans="1:19" ht="12.75">
      <c r="A37" s="36" t="s">
        <v>248</v>
      </c>
      <c r="B37" s="36" t="s">
        <v>249</v>
      </c>
      <c r="C37" s="36">
        <v>42</v>
      </c>
      <c r="D37" s="36">
        <v>18</v>
      </c>
      <c r="E37" s="36"/>
      <c r="F37" s="36"/>
      <c r="G37" s="36"/>
      <c r="H37" s="36"/>
      <c r="I37" s="36"/>
      <c r="J37" s="36"/>
      <c r="K37" s="36" t="s">
        <v>174</v>
      </c>
      <c r="L37" s="36" t="s">
        <v>172</v>
      </c>
      <c r="M37" s="36">
        <v>75</v>
      </c>
      <c r="N37" s="36">
        <v>17</v>
      </c>
      <c r="O37" s="36"/>
      <c r="P37" s="36" t="s">
        <v>260</v>
      </c>
      <c r="Q37" s="36" t="s">
        <v>254</v>
      </c>
      <c r="R37" s="36">
        <v>75</v>
      </c>
      <c r="S37" s="36">
        <v>17</v>
      </c>
    </row>
    <row r="38" spans="1:19" ht="12.75">
      <c r="A38" s="36" t="s">
        <v>251</v>
      </c>
      <c r="B38" s="36" t="s">
        <v>252</v>
      </c>
      <c r="C38" s="36">
        <v>42</v>
      </c>
      <c r="D38" s="36">
        <v>18</v>
      </c>
      <c r="E38" s="36"/>
      <c r="F38" s="36"/>
      <c r="G38" s="36"/>
      <c r="H38" s="36"/>
      <c r="I38" s="36"/>
      <c r="J38" s="36"/>
      <c r="K38" s="36" t="s">
        <v>255</v>
      </c>
      <c r="L38" s="36" t="s">
        <v>254</v>
      </c>
      <c r="M38">
        <v>73</v>
      </c>
      <c r="N38" s="36">
        <v>16</v>
      </c>
      <c r="O38" s="36"/>
      <c r="P38" s="36" t="s">
        <v>180</v>
      </c>
      <c r="Q38" s="36" t="s">
        <v>169</v>
      </c>
      <c r="R38" s="36">
        <v>73</v>
      </c>
      <c r="S38" s="36">
        <v>16</v>
      </c>
    </row>
    <row r="39" spans="1:19" ht="12.75">
      <c r="A39" s="36" t="s">
        <v>208</v>
      </c>
      <c r="B39" s="36" t="s">
        <v>210</v>
      </c>
      <c r="C39" s="36">
        <v>41</v>
      </c>
      <c r="D39" s="36">
        <v>15</v>
      </c>
      <c r="E39" s="36"/>
      <c r="F39" s="36"/>
      <c r="G39" s="36"/>
      <c r="H39" s="36"/>
      <c r="I39" s="36"/>
      <c r="J39" s="36"/>
      <c r="K39" s="36" t="s">
        <v>248</v>
      </c>
      <c r="L39" s="36" t="s">
        <v>249</v>
      </c>
      <c r="M39" s="36">
        <v>62</v>
      </c>
      <c r="N39" s="36">
        <v>15</v>
      </c>
      <c r="O39" s="36"/>
      <c r="P39" s="36"/>
      <c r="Q39" s="36"/>
      <c r="R39" s="36"/>
      <c r="S39" s="36"/>
    </row>
    <row r="40" spans="1:19" ht="12.75">
      <c r="A40" s="36" t="s">
        <v>170</v>
      </c>
      <c r="B40" s="36" t="s">
        <v>169</v>
      </c>
      <c r="C40" s="36">
        <v>39</v>
      </c>
      <c r="D40" s="36">
        <v>14</v>
      </c>
      <c r="E40" s="36"/>
      <c r="F40" s="36"/>
      <c r="G40" s="36"/>
      <c r="H40" s="36"/>
      <c r="I40" s="36"/>
      <c r="J40" s="36"/>
      <c r="K40" s="36" t="s">
        <v>250</v>
      </c>
      <c r="L40" s="36" t="s">
        <v>252</v>
      </c>
      <c r="M40" s="36">
        <v>61</v>
      </c>
      <c r="N40" s="36">
        <v>14</v>
      </c>
      <c r="O40" s="36"/>
      <c r="P40" s="36"/>
      <c r="Q40" s="36"/>
      <c r="R40" s="36"/>
      <c r="S40" s="36"/>
    </row>
    <row r="41" spans="1:19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2" ht="12.75">
      <c r="A44" s="36"/>
      <c r="B44" s="36"/>
      <c r="K44" s="36"/>
      <c r="L44" s="36"/>
    </row>
    <row r="45" spans="1:12" ht="12.75">
      <c r="A45" s="36"/>
      <c r="B45" s="36"/>
      <c r="K45" s="36"/>
      <c r="L45" s="36"/>
    </row>
    <row r="46" spans="1:18" ht="15.75">
      <c r="A46" s="264" t="s">
        <v>175</v>
      </c>
      <c r="B46" s="271" t="s">
        <v>45</v>
      </c>
      <c r="C46" s="271"/>
      <c r="D46" s="264"/>
      <c r="E46" s="264"/>
      <c r="F46" s="264" t="s">
        <v>177</v>
      </c>
      <c r="G46" s="272" t="s">
        <v>45</v>
      </c>
      <c r="H46" s="272"/>
      <c r="I46" s="264"/>
      <c r="J46" s="264"/>
      <c r="K46" s="264" t="s">
        <v>178</v>
      </c>
      <c r="L46" s="273" t="s">
        <v>46</v>
      </c>
      <c r="M46" s="273"/>
      <c r="N46" s="264"/>
      <c r="O46" s="264"/>
      <c r="P46" s="264" t="s">
        <v>179</v>
      </c>
      <c r="Q46" s="273" t="s">
        <v>46</v>
      </c>
      <c r="R46" s="273"/>
    </row>
    <row r="47" spans="1:12" ht="12.75">
      <c r="A47" s="36"/>
      <c r="B47" s="36"/>
      <c r="K47" s="36"/>
      <c r="L47" s="36"/>
    </row>
    <row r="48" spans="1:18" ht="12.75">
      <c r="A48" s="36"/>
      <c r="B48" s="36" t="s">
        <v>169</v>
      </c>
      <c r="C48" s="36" t="s">
        <v>295</v>
      </c>
      <c r="D48">
        <v>20</v>
      </c>
      <c r="F48" s="36"/>
      <c r="G48" s="267" t="s">
        <v>254</v>
      </c>
      <c r="H48" s="267" t="s">
        <v>294</v>
      </c>
      <c r="I48" s="267">
        <v>20</v>
      </c>
      <c r="K48" s="36"/>
      <c r="L48" s="36"/>
      <c r="M48" s="36"/>
      <c r="Q48" s="36"/>
      <c r="R48" s="36"/>
    </row>
    <row r="49" spans="1:13" ht="12.75">
      <c r="A49" s="36"/>
      <c r="B49" s="36" t="s">
        <v>210</v>
      </c>
      <c r="C49" s="36" t="s">
        <v>291</v>
      </c>
      <c r="D49">
        <v>19</v>
      </c>
      <c r="F49" s="36"/>
      <c r="G49" s="36"/>
      <c r="H49" s="36"/>
      <c r="K49" s="36"/>
      <c r="L49" s="36"/>
      <c r="M49" s="36"/>
    </row>
    <row r="50" spans="1:13" ht="12.75">
      <c r="A50" s="36"/>
      <c r="B50" s="36" t="s">
        <v>172</v>
      </c>
      <c r="C50" s="36" t="s">
        <v>292</v>
      </c>
      <c r="D50">
        <v>18</v>
      </c>
      <c r="F50" s="36"/>
      <c r="G50" s="36"/>
      <c r="K50" s="36"/>
      <c r="L50" s="36"/>
      <c r="M50" s="36"/>
    </row>
    <row r="51" spans="1:13" ht="12.75">
      <c r="A51" s="36"/>
      <c r="B51" s="36" t="s">
        <v>249</v>
      </c>
      <c r="C51" s="36" t="s">
        <v>293</v>
      </c>
      <c r="D51">
        <v>17</v>
      </c>
      <c r="K51" s="36"/>
      <c r="L51" s="36"/>
      <c r="M51" s="36"/>
    </row>
    <row r="52" spans="2:13" ht="12.75">
      <c r="B52" s="36" t="s">
        <v>252</v>
      </c>
      <c r="C52" s="36" t="s">
        <v>296</v>
      </c>
      <c r="D52">
        <v>16</v>
      </c>
      <c r="L52" s="36"/>
      <c r="M52" s="36"/>
    </row>
  </sheetData>
  <sheetProtection/>
  <mergeCells count="5">
    <mergeCell ref="B46:C46"/>
    <mergeCell ref="G46:H46"/>
    <mergeCell ref="L46:M46"/>
    <mergeCell ref="Q46:R46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7"/>
  <sheetViews>
    <sheetView zoomScalePageLayoutView="0" workbookViewId="0" topLeftCell="A127">
      <selection activeCell="E204" sqref="E204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4" width="12.140625" style="2" customWidth="1"/>
    <col min="5" max="5" width="11.140625" style="2" customWidth="1"/>
    <col min="6" max="6" width="12.28125" style="2" customWidth="1"/>
    <col min="7" max="7" width="9.8515625" style="2" bestFit="1" customWidth="1"/>
    <col min="8" max="8" width="11.7109375" style="2" bestFit="1" customWidth="1"/>
    <col min="9" max="9" width="9.8515625" style="2" bestFit="1" customWidth="1"/>
  </cols>
  <sheetData>
    <row r="2" spans="1:8" ht="12.75">
      <c r="A2" s="1" t="s">
        <v>79</v>
      </c>
      <c r="C2" s="3" t="s">
        <v>86</v>
      </c>
      <c r="G2" s="46" t="str">
        <f>'Boys U11'!G2</f>
        <v>23rd January 2011</v>
      </c>
      <c r="H2" s="46"/>
    </row>
    <row r="5" spans="2:9" ht="25.5">
      <c r="B5" s="4" t="s">
        <v>36</v>
      </c>
      <c r="C5" s="3" t="s">
        <v>1</v>
      </c>
      <c r="D5" s="3" t="s">
        <v>2</v>
      </c>
      <c r="E5" s="3" t="s">
        <v>3</v>
      </c>
      <c r="F5" s="200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spans="1:2" ht="12.75">
      <c r="A6" s="3">
        <v>1</v>
      </c>
      <c r="B6" s="4" t="s">
        <v>24</v>
      </c>
    </row>
    <row r="7" spans="1:9" ht="12.75">
      <c r="A7" s="3"/>
      <c r="B7" t="s">
        <v>10</v>
      </c>
      <c r="C7" s="2" t="s">
        <v>56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</row>
    <row r="8" spans="1:9" ht="12.75">
      <c r="A8" s="3"/>
      <c r="B8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2.75">
      <c r="A9" s="3"/>
      <c r="B9" s="12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3"/>
      <c r="B10" t="s">
        <v>11</v>
      </c>
      <c r="C10" s="14" t="s">
        <v>56</v>
      </c>
      <c r="D10" s="14" t="s">
        <v>56</v>
      </c>
      <c r="E10" s="14" t="s">
        <v>56</v>
      </c>
      <c r="F10" s="14" t="s">
        <v>56</v>
      </c>
      <c r="G10" s="14" t="s">
        <v>56</v>
      </c>
      <c r="H10" s="14" t="s">
        <v>56</v>
      </c>
      <c r="I10" s="14" t="s">
        <v>56</v>
      </c>
    </row>
    <row r="11" spans="1:9" ht="12.75">
      <c r="A11" s="3"/>
      <c r="B11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3"/>
      <c r="B12" s="1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3"/>
      <c r="B13" s="36" t="s">
        <v>33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</row>
    <row r="14" spans="1:9" ht="12.75">
      <c r="A14" s="3"/>
      <c r="B14" s="36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 s="3"/>
      <c r="B15" s="1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3"/>
      <c r="B16" s="36" t="s">
        <v>34</v>
      </c>
      <c r="C16" s="14" t="s">
        <v>56</v>
      </c>
      <c r="D16" s="14" t="s">
        <v>56</v>
      </c>
      <c r="E16" s="14" t="s">
        <v>56</v>
      </c>
      <c r="F16" s="14" t="s">
        <v>56</v>
      </c>
      <c r="G16" s="14" t="s">
        <v>56</v>
      </c>
      <c r="H16" s="14" t="s">
        <v>56</v>
      </c>
      <c r="I16" s="14" t="s">
        <v>56</v>
      </c>
    </row>
    <row r="17" spans="1:9" ht="12.75">
      <c r="A17" s="3"/>
      <c r="B17" s="36" t="s">
        <v>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.75">
      <c r="A18" s="3"/>
      <c r="B18" s="12" t="s">
        <v>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3"/>
      <c r="B19" s="36" t="s">
        <v>70</v>
      </c>
      <c r="C19" s="2" t="s">
        <v>56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</row>
    <row r="20" spans="1:9" ht="12.75">
      <c r="A20" s="3"/>
      <c r="B20" s="36" t="s">
        <v>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3"/>
      <c r="B21" s="12" t="s">
        <v>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3"/>
      <c r="B22" s="36" t="s">
        <v>71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  <c r="H22" s="14" t="s">
        <v>56</v>
      </c>
      <c r="I22" s="14" t="s">
        <v>56</v>
      </c>
    </row>
    <row r="23" spans="1:9" ht="12.75">
      <c r="A23" s="3"/>
      <c r="B23" s="36" t="s">
        <v>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2.75">
      <c r="A24" s="3"/>
      <c r="B24" s="12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3"/>
      <c r="B25" s="36" t="s">
        <v>72</v>
      </c>
      <c r="C25" s="2" t="s">
        <v>56</v>
      </c>
      <c r="D25" s="2" t="s">
        <v>56</v>
      </c>
      <c r="E25" s="2" t="s">
        <v>56</v>
      </c>
      <c r="F25" s="2" t="s">
        <v>56</v>
      </c>
      <c r="G25" s="2" t="s">
        <v>56</v>
      </c>
      <c r="H25" s="2" t="s">
        <v>56</v>
      </c>
      <c r="I25" s="2" t="s">
        <v>56</v>
      </c>
    </row>
    <row r="26" spans="1:9" ht="12.75">
      <c r="A26" s="3"/>
      <c r="B26" s="36" t="s">
        <v>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3"/>
      <c r="B27" s="12" t="s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3"/>
      <c r="B28" s="36" t="s">
        <v>73</v>
      </c>
      <c r="C28" s="14" t="s">
        <v>56</v>
      </c>
      <c r="D28" s="14" t="s">
        <v>56</v>
      </c>
      <c r="E28" s="14" t="s">
        <v>56</v>
      </c>
      <c r="F28" s="14" t="s">
        <v>56</v>
      </c>
      <c r="G28" s="14" t="s">
        <v>56</v>
      </c>
      <c r="H28" s="14" t="s">
        <v>56</v>
      </c>
      <c r="I28" s="14" t="s">
        <v>56</v>
      </c>
    </row>
    <row r="29" spans="1:9" ht="12.75">
      <c r="A29" s="3"/>
      <c r="B29" s="36" t="s">
        <v>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3"/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3"/>
      <c r="B31" s="36" t="s">
        <v>74</v>
      </c>
      <c r="C31" s="2" t="s">
        <v>56</v>
      </c>
      <c r="D31" s="2" t="s">
        <v>56</v>
      </c>
      <c r="E31" s="2" t="s">
        <v>56</v>
      </c>
      <c r="F31" s="2" t="s">
        <v>56</v>
      </c>
      <c r="G31" s="2" t="s">
        <v>56</v>
      </c>
      <c r="H31" s="2" t="s">
        <v>56</v>
      </c>
      <c r="I31" s="2" t="s">
        <v>56</v>
      </c>
    </row>
    <row r="32" spans="1:9" ht="12.75">
      <c r="A32" s="3"/>
      <c r="B32" s="36" t="s">
        <v>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ht="12.75">
      <c r="A33" s="3"/>
      <c r="B33" s="12" t="s">
        <v>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3"/>
      <c r="B34" s="36" t="s">
        <v>75</v>
      </c>
      <c r="C34" s="14" t="s">
        <v>56</v>
      </c>
      <c r="D34" s="14" t="s">
        <v>56</v>
      </c>
      <c r="E34" s="14" t="s">
        <v>56</v>
      </c>
      <c r="F34" s="14" t="s">
        <v>56</v>
      </c>
      <c r="G34" s="14" t="s">
        <v>56</v>
      </c>
      <c r="H34" s="14" t="s">
        <v>56</v>
      </c>
      <c r="I34" s="14" t="s">
        <v>56</v>
      </c>
    </row>
    <row r="35" spans="1:9" ht="12.75">
      <c r="A35" s="3"/>
      <c r="B35" s="36" t="s">
        <v>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12.75">
      <c r="A36" s="3"/>
      <c r="B36" s="12" t="s">
        <v>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ht="12.75">
      <c r="A37" s="3"/>
      <c r="I37"/>
    </row>
    <row r="38" spans="1:9" ht="25.5">
      <c r="A38" s="3">
        <v>2</v>
      </c>
      <c r="B38" s="4" t="s">
        <v>30</v>
      </c>
      <c r="C38" s="3" t="s">
        <v>1</v>
      </c>
      <c r="D38" s="3" t="s">
        <v>2</v>
      </c>
      <c r="E38" s="3" t="s">
        <v>3</v>
      </c>
      <c r="F38" s="200" t="str">
        <f>F5</f>
        <v>Goring &amp; Wallingford</v>
      </c>
      <c r="G38" s="3" t="s">
        <v>4</v>
      </c>
      <c r="H38" s="3" t="s">
        <v>22</v>
      </c>
      <c r="I38" s="3" t="s">
        <v>5</v>
      </c>
    </row>
    <row r="39" spans="1:9" ht="12.75">
      <c r="A39" s="3"/>
      <c r="B39" t="s">
        <v>10</v>
      </c>
      <c r="C39" s="2" t="s">
        <v>56</v>
      </c>
      <c r="D39" s="2" t="s">
        <v>56</v>
      </c>
      <c r="E39" s="2" t="s">
        <v>56</v>
      </c>
      <c r="F39" s="2" t="s">
        <v>56</v>
      </c>
      <c r="G39" s="2" t="s">
        <v>56</v>
      </c>
      <c r="H39" s="2" t="s">
        <v>56</v>
      </c>
      <c r="I39" s="2" t="s">
        <v>56</v>
      </c>
    </row>
    <row r="40" spans="1:9" ht="12.75">
      <c r="A40" s="3"/>
      <c r="B40" t="s">
        <v>16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2.75">
      <c r="A41" s="3"/>
      <c r="B41" s="12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t="s">
        <v>11</v>
      </c>
      <c r="C42" s="2" t="s">
        <v>56</v>
      </c>
      <c r="D42" s="2" t="s">
        <v>56</v>
      </c>
      <c r="E42" s="2" t="s">
        <v>56</v>
      </c>
      <c r="F42" s="2" t="s">
        <v>56</v>
      </c>
      <c r="G42" s="2" t="s">
        <v>56</v>
      </c>
      <c r="H42" s="2" t="s">
        <v>56</v>
      </c>
      <c r="I42" s="2" t="s">
        <v>56</v>
      </c>
    </row>
    <row r="43" spans="1:9" ht="12.75">
      <c r="A43" s="3"/>
      <c r="B43" t="s">
        <v>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2.75">
      <c r="A44" s="3"/>
      <c r="B44" s="12" t="s">
        <v>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ht="12.75">
      <c r="A45" s="3"/>
      <c r="B45" t="s">
        <v>33</v>
      </c>
      <c r="C45" s="2" t="s">
        <v>56</v>
      </c>
      <c r="D45" s="2" t="s">
        <v>56</v>
      </c>
      <c r="E45" s="2" t="s">
        <v>56</v>
      </c>
      <c r="F45" s="2" t="s">
        <v>56</v>
      </c>
      <c r="G45" s="2" t="s">
        <v>56</v>
      </c>
      <c r="H45" s="2" t="s">
        <v>56</v>
      </c>
      <c r="I45" s="2" t="s">
        <v>56</v>
      </c>
    </row>
    <row r="46" spans="1:9" ht="12.75">
      <c r="A46" s="3"/>
      <c r="B46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2.75">
      <c r="A47" s="3"/>
      <c r="B47" s="12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34</v>
      </c>
      <c r="C48" s="2" t="s">
        <v>56</v>
      </c>
      <c r="D48" s="2" t="s">
        <v>56</v>
      </c>
      <c r="E48" s="2" t="s">
        <v>56</v>
      </c>
      <c r="F48" s="2" t="s">
        <v>56</v>
      </c>
      <c r="G48" s="2" t="s">
        <v>56</v>
      </c>
      <c r="H48" s="2" t="s">
        <v>56</v>
      </c>
      <c r="I48" s="2" t="s">
        <v>56</v>
      </c>
    </row>
    <row r="49" spans="1:9" ht="12.75">
      <c r="A49" s="3"/>
      <c r="B49" t="s">
        <v>16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12.75">
      <c r="A50" s="3"/>
      <c r="B50" s="12" t="s">
        <v>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t="s">
        <v>70</v>
      </c>
      <c r="C51" s="2" t="s">
        <v>56</v>
      </c>
      <c r="D51" s="2" t="s">
        <v>56</v>
      </c>
      <c r="E51" s="2" t="s">
        <v>56</v>
      </c>
      <c r="F51" s="2" t="s">
        <v>56</v>
      </c>
      <c r="G51" s="2" t="s">
        <v>56</v>
      </c>
      <c r="H51" s="2" t="s">
        <v>56</v>
      </c>
      <c r="I51" s="2" t="s">
        <v>56</v>
      </c>
    </row>
    <row r="52" spans="1:9" ht="12.75">
      <c r="A52" s="3"/>
      <c r="B52" t="s">
        <v>16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2.75">
      <c r="A53" s="3"/>
      <c r="B53" s="12" t="s">
        <v>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ht="12.75">
      <c r="A54" s="3"/>
      <c r="B54" t="s">
        <v>71</v>
      </c>
      <c r="C54" s="2" t="s">
        <v>56</v>
      </c>
      <c r="D54" s="2" t="s">
        <v>56</v>
      </c>
      <c r="E54" s="2" t="s">
        <v>56</v>
      </c>
      <c r="F54" s="2" t="s">
        <v>56</v>
      </c>
      <c r="G54" s="2" t="s">
        <v>56</v>
      </c>
      <c r="H54" s="2" t="s">
        <v>56</v>
      </c>
      <c r="I54" s="2" t="s">
        <v>56</v>
      </c>
    </row>
    <row r="55" spans="1:9" ht="12.75">
      <c r="A55" s="3"/>
      <c r="B55" t="s">
        <v>16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ht="12.75">
      <c r="A56" s="3"/>
      <c r="B56" s="1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72</v>
      </c>
      <c r="C57" s="2" t="s">
        <v>56</v>
      </c>
      <c r="D57" s="2" t="s">
        <v>56</v>
      </c>
      <c r="E57" s="2" t="s">
        <v>56</v>
      </c>
      <c r="F57" s="2" t="s">
        <v>56</v>
      </c>
      <c r="G57" s="2" t="s">
        <v>56</v>
      </c>
      <c r="H57" s="2" t="s">
        <v>56</v>
      </c>
      <c r="I57" s="2" t="s">
        <v>56</v>
      </c>
    </row>
    <row r="58" spans="1:9" ht="12.75">
      <c r="A58" s="3"/>
      <c r="B58" t="s">
        <v>16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2.75">
      <c r="A59" s="3"/>
      <c r="B59" s="12" t="s">
        <v>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t="s">
        <v>73</v>
      </c>
      <c r="C60" s="2" t="s">
        <v>56</v>
      </c>
      <c r="D60" s="2" t="s">
        <v>56</v>
      </c>
      <c r="E60" s="2" t="s">
        <v>56</v>
      </c>
      <c r="F60" s="2" t="s">
        <v>56</v>
      </c>
      <c r="G60" s="2" t="s">
        <v>56</v>
      </c>
      <c r="H60" s="2" t="s">
        <v>56</v>
      </c>
      <c r="I60" s="2" t="s">
        <v>56</v>
      </c>
    </row>
    <row r="61" spans="1:9" ht="12.75">
      <c r="A61" s="3"/>
      <c r="B61" t="s">
        <v>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2.75">
      <c r="A62" s="3"/>
      <c r="B62" s="12" t="s">
        <v>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t="s">
        <v>74</v>
      </c>
      <c r="C63" s="2" t="s">
        <v>56</v>
      </c>
      <c r="D63" s="2" t="s">
        <v>56</v>
      </c>
      <c r="E63" s="2" t="s">
        <v>56</v>
      </c>
      <c r="F63" s="2" t="s">
        <v>56</v>
      </c>
      <c r="G63" s="2" t="s">
        <v>56</v>
      </c>
      <c r="H63" s="2" t="s">
        <v>56</v>
      </c>
      <c r="I63" s="2" t="s">
        <v>56</v>
      </c>
    </row>
    <row r="64" spans="1:9" ht="12.75">
      <c r="A64" s="3"/>
      <c r="B64" t="s">
        <v>16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ht="12.75">
      <c r="A65" s="3"/>
      <c r="B65" s="12" t="s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/>
      <c r="B66" t="s">
        <v>75</v>
      </c>
      <c r="C66" s="2" t="s">
        <v>56</v>
      </c>
      <c r="D66" s="2" t="s">
        <v>56</v>
      </c>
      <c r="E66" s="2" t="s">
        <v>56</v>
      </c>
      <c r="F66" s="2" t="s">
        <v>56</v>
      </c>
      <c r="G66" s="2" t="s">
        <v>56</v>
      </c>
      <c r="H66" s="2" t="s">
        <v>56</v>
      </c>
      <c r="I66" s="2" t="s">
        <v>56</v>
      </c>
    </row>
    <row r="67" spans="1:9" ht="12.75">
      <c r="A67" s="3"/>
      <c r="B67" t="s">
        <v>16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2.75">
      <c r="A68" s="3"/>
      <c r="B68" s="12" t="s">
        <v>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ht="12.75">
      <c r="A69" s="3"/>
      <c r="B69" s="6"/>
      <c r="C69" s="13"/>
      <c r="D69" s="13"/>
      <c r="E69" s="13"/>
      <c r="F69" s="13"/>
      <c r="G69" s="13"/>
      <c r="H69" s="13"/>
      <c r="I69"/>
    </row>
    <row r="70" spans="1:9" ht="25.5">
      <c r="A70" s="3">
        <v>3</v>
      </c>
      <c r="B70" s="4" t="s">
        <v>25</v>
      </c>
      <c r="C70" s="3" t="s">
        <v>1</v>
      </c>
      <c r="D70" s="3" t="s">
        <v>2</v>
      </c>
      <c r="E70" s="3" t="s">
        <v>3</v>
      </c>
      <c r="F70" s="200" t="str">
        <f>F38</f>
        <v>Goring &amp; Wallingford</v>
      </c>
      <c r="G70" s="3" t="s">
        <v>4</v>
      </c>
      <c r="H70" s="3" t="s">
        <v>22</v>
      </c>
      <c r="I70" s="3" t="s">
        <v>5</v>
      </c>
    </row>
    <row r="71" spans="1:9" ht="12.75">
      <c r="A71" s="3"/>
      <c r="B71" t="s">
        <v>10</v>
      </c>
      <c r="C71" s="2" t="s">
        <v>56</v>
      </c>
      <c r="D71" s="2" t="s">
        <v>56</v>
      </c>
      <c r="E71" s="2" t="s">
        <v>56</v>
      </c>
      <c r="F71" s="2" t="s">
        <v>56</v>
      </c>
      <c r="G71" s="2" t="s">
        <v>56</v>
      </c>
      <c r="H71" s="2" t="s">
        <v>56</v>
      </c>
      <c r="I71" s="2" t="s">
        <v>56</v>
      </c>
    </row>
    <row r="72" spans="1:9" ht="12.75">
      <c r="A72" s="3"/>
      <c r="B72" t="s">
        <v>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12.75">
      <c r="A73" s="3"/>
      <c r="B73" s="12" t="s">
        <v>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ht="12.75">
      <c r="A74" s="3"/>
      <c r="B74" t="s">
        <v>11</v>
      </c>
      <c r="C74" s="2" t="s">
        <v>56</v>
      </c>
      <c r="D74" s="2" t="s">
        <v>56</v>
      </c>
      <c r="E74" s="2" t="s">
        <v>56</v>
      </c>
      <c r="F74" s="2" t="s">
        <v>56</v>
      </c>
      <c r="G74" s="2" t="s">
        <v>56</v>
      </c>
      <c r="H74" s="2" t="s">
        <v>56</v>
      </c>
      <c r="I74" s="2" t="s">
        <v>56</v>
      </c>
    </row>
    <row r="75" spans="1:9" ht="12.75">
      <c r="A75" s="3"/>
      <c r="B75" t="s">
        <v>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2.75">
      <c r="A76" s="3"/>
      <c r="B76" s="12" t="s">
        <v>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1:9" ht="12.75">
      <c r="A77" s="3"/>
      <c r="B77" t="s">
        <v>33</v>
      </c>
      <c r="C77" s="2" t="s">
        <v>56</v>
      </c>
      <c r="D77" s="2" t="s">
        <v>56</v>
      </c>
      <c r="E77" s="2" t="s">
        <v>56</v>
      </c>
      <c r="F77" s="2" t="s">
        <v>56</v>
      </c>
      <c r="G77" s="2" t="s">
        <v>56</v>
      </c>
      <c r="H77" s="2" t="s">
        <v>56</v>
      </c>
      <c r="I77" s="2" t="s">
        <v>56</v>
      </c>
    </row>
    <row r="78" spans="1:9" ht="12.75">
      <c r="A78" s="3"/>
      <c r="B78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ht="12.75">
      <c r="A79" s="3"/>
      <c r="B79" s="12" t="s">
        <v>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2.75">
      <c r="A80" s="3"/>
      <c r="B80" t="s">
        <v>34</v>
      </c>
      <c r="C80" s="2" t="s">
        <v>56</v>
      </c>
      <c r="D80" s="2" t="s">
        <v>56</v>
      </c>
      <c r="E80" s="2" t="s">
        <v>56</v>
      </c>
      <c r="F80" s="2" t="s">
        <v>56</v>
      </c>
      <c r="G80" s="2" t="s">
        <v>56</v>
      </c>
      <c r="H80" s="2" t="s">
        <v>56</v>
      </c>
      <c r="I80" s="2" t="s">
        <v>56</v>
      </c>
    </row>
    <row r="81" spans="1:9" ht="12.75">
      <c r="A81" s="3"/>
      <c r="B81" t="s">
        <v>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ht="12.75">
      <c r="A82" s="3"/>
      <c r="B82" s="1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1:9" ht="12.75">
      <c r="A83" s="3"/>
      <c r="B83" t="s">
        <v>70</v>
      </c>
      <c r="C83" s="2" t="s">
        <v>56</v>
      </c>
      <c r="D83" s="2" t="s">
        <v>56</v>
      </c>
      <c r="E83" s="2" t="s">
        <v>56</v>
      </c>
      <c r="F83" s="2" t="s">
        <v>56</v>
      </c>
      <c r="G83" s="2" t="s">
        <v>56</v>
      </c>
      <c r="H83" s="2" t="s">
        <v>56</v>
      </c>
      <c r="I83" s="2" t="s">
        <v>56</v>
      </c>
    </row>
    <row r="84" spans="1:9" ht="12.75">
      <c r="A84" s="3"/>
      <c r="B84" t="s">
        <v>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2.75">
      <c r="A85" s="3"/>
      <c r="B85" s="12" t="s">
        <v>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ht="12.75">
      <c r="A86" s="3"/>
      <c r="B86" t="s">
        <v>71</v>
      </c>
      <c r="C86" s="2" t="s">
        <v>56</v>
      </c>
      <c r="D86" s="2" t="s">
        <v>56</v>
      </c>
      <c r="E86" s="2" t="s">
        <v>56</v>
      </c>
      <c r="F86" s="2" t="s">
        <v>56</v>
      </c>
      <c r="G86" s="2" t="s">
        <v>56</v>
      </c>
      <c r="H86" s="2" t="s">
        <v>56</v>
      </c>
      <c r="I86" s="2" t="s">
        <v>56</v>
      </c>
    </row>
    <row r="87" spans="1:9" ht="12.75">
      <c r="A87" s="3"/>
      <c r="B87" t="s">
        <v>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 ht="12.75">
      <c r="A88" s="3"/>
      <c r="B88" s="12" t="s">
        <v>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</row>
    <row r="89" spans="1:9" ht="12.75">
      <c r="A89" s="3"/>
      <c r="B89" t="s">
        <v>72</v>
      </c>
      <c r="C89" s="2" t="s">
        <v>56</v>
      </c>
      <c r="D89" s="2" t="s">
        <v>56</v>
      </c>
      <c r="E89" s="2" t="s">
        <v>56</v>
      </c>
      <c r="F89" s="2" t="s">
        <v>56</v>
      </c>
      <c r="G89" s="2" t="s">
        <v>56</v>
      </c>
      <c r="H89" s="2" t="s">
        <v>56</v>
      </c>
      <c r="I89" s="2" t="s">
        <v>56</v>
      </c>
    </row>
    <row r="90" spans="1:9" ht="12.75">
      <c r="A90" s="3"/>
      <c r="B90" t="s">
        <v>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2.75">
      <c r="A91" s="3"/>
      <c r="B91" s="12" t="s">
        <v>8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ht="12.75">
      <c r="A92" s="3"/>
      <c r="B92" t="s">
        <v>73</v>
      </c>
      <c r="C92" s="2" t="s">
        <v>56</v>
      </c>
      <c r="D92" s="2" t="s">
        <v>56</v>
      </c>
      <c r="E92" s="2" t="s">
        <v>56</v>
      </c>
      <c r="F92" s="2" t="s">
        <v>56</v>
      </c>
      <c r="G92" s="2" t="s">
        <v>56</v>
      </c>
      <c r="H92" s="2" t="s">
        <v>56</v>
      </c>
      <c r="I92" s="2" t="s">
        <v>56</v>
      </c>
    </row>
    <row r="93" spans="1:9" ht="12.75">
      <c r="A93" s="3"/>
      <c r="B93" t="s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ht="12.75">
      <c r="A94" s="3"/>
      <c r="B94" s="12" t="s">
        <v>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</row>
    <row r="95" spans="1:9" ht="12.75">
      <c r="A95" s="3"/>
      <c r="B95" t="s">
        <v>74</v>
      </c>
      <c r="C95" s="2" t="s">
        <v>56</v>
      </c>
      <c r="D95" s="2" t="s">
        <v>56</v>
      </c>
      <c r="E95" s="2" t="s">
        <v>56</v>
      </c>
      <c r="F95" s="2" t="s">
        <v>56</v>
      </c>
      <c r="G95" s="2" t="s">
        <v>56</v>
      </c>
      <c r="H95" s="2" t="s">
        <v>56</v>
      </c>
      <c r="I95" s="2" t="s">
        <v>56</v>
      </c>
    </row>
    <row r="96" spans="1:9" ht="12.75">
      <c r="A96" s="3"/>
      <c r="B96" t="s">
        <v>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ht="12.75">
      <c r="A97" s="3"/>
      <c r="B97" s="12" t="s">
        <v>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ht="12.75">
      <c r="A98" s="3"/>
      <c r="B98" t="s">
        <v>75</v>
      </c>
      <c r="C98" s="2" t="s">
        <v>56</v>
      </c>
      <c r="D98" s="2" t="s">
        <v>56</v>
      </c>
      <c r="E98" s="2" t="s">
        <v>56</v>
      </c>
      <c r="F98" s="2" t="s">
        <v>56</v>
      </c>
      <c r="G98" s="2" t="s">
        <v>56</v>
      </c>
      <c r="H98" s="2" t="s">
        <v>56</v>
      </c>
      <c r="I98" s="2" t="s">
        <v>56</v>
      </c>
    </row>
    <row r="99" spans="1:9" ht="12.75">
      <c r="A99" s="3"/>
      <c r="B99" t="s">
        <v>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ht="12.75">
      <c r="A100" s="3"/>
      <c r="B100" s="12" t="s">
        <v>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s="6"/>
      <c r="C101" s="13"/>
      <c r="D101" s="13"/>
      <c r="E101" s="13"/>
      <c r="F101" s="13"/>
      <c r="G101" s="13"/>
      <c r="H101" s="13"/>
      <c r="I101"/>
    </row>
    <row r="102" spans="1:9" ht="25.5">
      <c r="A102" s="3">
        <v>4</v>
      </c>
      <c r="B102" s="4" t="s">
        <v>77</v>
      </c>
      <c r="C102" s="3" t="s">
        <v>1</v>
      </c>
      <c r="D102" s="3" t="s">
        <v>2</v>
      </c>
      <c r="E102" s="3" t="s">
        <v>3</v>
      </c>
      <c r="F102" s="200" t="str">
        <f>F70</f>
        <v>Goring &amp; Wallingford</v>
      </c>
      <c r="G102" s="3" t="s">
        <v>4</v>
      </c>
      <c r="H102" s="3" t="s">
        <v>22</v>
      </c>
      <c r="I102" s="3" t="s">
        <v>5</v>
      </c>
    </row>
    <row r="103" spans="1:9" ht="12.75">
      <c r="A103" s="3"/>
      <c r="B103" t="s">
        <v>10</v>
      </c>
      <c r="C103" s="2" t="s">
        <v>56</v>
      </c>
      <c r="D103" s="2" t="s">
        <v>56</v>
      </c>
      <c r="E103" s="2" t="s">
        <v>56</v>
      </c>
      <c r="F103" s="2" t="s">
        <v>56</v>
      </c>
      <c r="G103" s="2" t="s">
        <v>56</v>
      </c>
      <c r="H103" s="2" t="s">
        <v>56</v>
      </c>
      <c r="I103" s="2" t="s">
        <v>56</v>
      </c>
    </row>
    <row r="104" spans="1:9" ht="12.75">
      <c r="A104" s="3"/>
      <c r="B104" t="s">
        <v>87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2.75">
      <c r="A105" s="3"/>
      <c r="B105" s="12" t="s">
        <v>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ht="12.75">
      <c r="A106" s="3"/>
      <c r="B106" t="s">
        <v>11</v>
      </c>
      <c r="C106" s="2" t="s">
        <v>56</v>
      </c>
      <c r="D106" s="2" t="s">
        <v>56</v>
      </c>
      <c r="E106" s="2" t="s">
        <v>56</v>
      </c>
      <c r="F106" s="2" t="s">
        <v>56</v>
      </c>
      <c r="G106" s="2" t="s">
        <v>56</v>
      </c>
      <c r="H106" s="2" t="s">
        <v>56</v>
      </c>
      <c r="I106" s="2" t="s">
        <v>56</v>
      </c>
    </row>
    <row r="107" spans="1:9" ht="12.75">
      <c r="A107" s="3"/>
      <c r="B107" t="s">
        <v>87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3"/>
      <c r="B108" s="12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3"/>
      <c r="B109" t="s">
        <v>33</v>
      </c>
      <c r="C109" s="2" t="s">
        <v>56</v>
      </c>
      <c r="D109" s="2" t="s">
        <v>56</v>
      </c>
      <c r="E109" s="2" t="s">
        <v>56</v>
      </c>
      <c r="F109" s="2" t="s">
        <v>56</v>
      </c>
      <c r="G109" s="2" t="s">
        <v>56</v>
      </c>
      <c r="H109" s="2" t="s">
        <v>56</v>
      </c>
      <c r="I109" s="2" t="s">
        <v>56</v>
      </c>
    </row>
    <row r="110" spans="1:9" ht="12.75">
      <c r="A110" s="3"/>
      <c r="B110" t="s">
        <v>14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.75">
      <c r="A111" s="3"/>
      <c r="B111" s="12" t="s">
        <v>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3"/>
      <c r="B112" t="s">
        <v>34</v>
      </c>
      <c r="C112" s="2" t="s">
        <v>56</v>
      </c>
      <c r="D112" s="2" t="s">
        <v>56</v>
      </c>
      <c r="E112" s="2" t="s">
        <v>56</v>
      </c>
      <c r="F112" s="2" t="s">
        <v>56</v>
      </c>
      <c r="G112" s="2" t="s">
        <v>56</v>
      </c>
      <c r="H112" s="2" t="s">
        <v>56</v>
      </c>
      <c r="I112" s="2" t="s">
        <v>56</v>
      </c>
    </row>
    <row r="113" spans="1:9" ht="12.75">
      <c r="A113" s="3"/>
      <c r="B113" t="s">
        <v>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3"/>
      <c r="B114" s="12" t="s">
        <v>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12.75">
      <c r="A115" s="3"/>
      <c r="B115" t="s">
        <v>70</v>
      </c>
      <c r="C115" s="2" t="s">
        <v>56</v>
      </c>
      <c r="D115" s="2" t="s">
        <v>56</v>
      </c>
      <c r="E115" s="2" t="s">
        <v>56</v>
      </c>
      <c r="F115" s="2" t="s">
        <v>56</v>
      </c>
      <c r="G115" s="2" t="s">
        <v>56</v>
      </c>
      <c r="H115" s="2" t="s">
        <v>56</v>
      </c>
      <c r="I115" s="2" t="s">
        <v>56</v>
      </c>
    </row>
    <row r="116" spans="1:9" ht="12.75">
      <c r="A116" s="3"/>
      <c r="B116" t="s">
        <v>14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3"/>
      <c r="B117" s="12" t="s">
        <v>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ht="12.75">
      <c r="A118" s="3"/>
      <c r="B118" t="s">
        <v>71</v>
      </c>
      <c r="C118" s="2" t="s">
        <v>56</v>
      </c>
      <c r="D118" s="2" t="s">
        <v>56</v>
      </c>
      <c r="E118" s="2" t="s">
        <v>56</v>
      </c>
      <c r="F118" s="2" t="s">
        <v>56</v>
      </c>
      <c r="G118" s="2" t="s">
        <v>56</v>
      </c>
      <c r="H118" s="2" t="s">
        <v>56</v>
      </c>
      <c r="I118" s="2" t="s">
        <v>56</v>
      </c>
    </row>
    <row r="119" spans="1:9" ht="12.75">
      <c r="A119" s="3"/>
      <c r="B119" t="s">
        <v>14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2.75">
      <c r="A120" s="3"/>
      <c r="B120" s="12" t="s">
        <v>8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3"/>
      <c r="B121" t="s">
        <v>72</v>
      </c>
      <c r="C121" s="2" t="s">
        <v>56</v>
      </c>
      <c r="D121" s="2" t="s">
        <v>56</v>
      </c>
      <c r="E121" s="2" t="s">
        <v>56</v>
      </c>
      <c r="F121" s="2" t="s">
        <v>56</v>
      </c>
      <c r="G121" s="2" t="s">
        <v>56</v>
      </c>
      <c r="H121" s="2" t="s">
        <v>56</v>
      </c>
      <c r="I121" s="2" t="s">
        <v>56</v>
      </c>
    </row>
    <row r="122" spans="1:9" ht="12.75">
      <c r="A122" s="3"/>
      <c r="B122" t="s">
        <v>14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3"/>
      <c r="B123" s="12" t="s">
        <v>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ht="12.75">
      <c r="A124" s="3"/>
      <c r="B124" t="s">
        <v>73</v>
      </c>
      <c r="C124" s="2" t="s">
        <v>56</v>
      </c>
      <c r="D124" s="2" t="s">
        <v>56</v>
      </c>
      <c r="E124" s="2" t="s">
        <v>56</v>
      </c>
      <c r="F124" s="2" t="s">
        <v>56</v>
      </c>
      <c r="G124" s="2" t="s">
        <v>56</v>
      </c>
      <c r="H124" s="2" t="s">
        <v>56</v>
      </c>
      <c r="I124" s="2" t="s">
        <v>56</v>
      </c>
    </row>
    <row r="125" spans="1:9" ht="12.75">
      <c r="A125" s="3"/>
      <c r="B125" t="s">
        <v>14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3"/>
      <c r="B126" s="12" t="s">
        <v>8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ht="12.75">
      <c r="A127" s="3"/>
      <c r="B127" t="s">
        <v>74</v>
      </c>
      <c r="C127" s="2" t="s">
        <v>56</v>
      </c>
      <c r="D127" s="2" t="s">
        <v>56</v>
      </c>
      <c r="E127" s="2" t="s">
        <v>56</v>
      </c>
      <c r="F127" s="2" t="s">
        <v>56</v>
      </c>
      <c r="G127" s="2" t="s">
        <v>56</v>
      </c>
      <c r="H127" s="2" t="s">
        <v>56</v>
      </c>
      <c r="I127" s="2" t="s">
        <v>56</v>
      </c>
    </row>
    <row r="128" spans="1:9" ht="12.75">
      <c r="A128" s="3"/>
      <c r="B128" t="s">
        <v>14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2.75">
      <c r="A129" s="3"/>
      <c r="B129" s="12" t="s">
        <v>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</row>
    <row r="130" spans="1:9" ht="12.75">
      <c r="A130" s="3"/>
      <c r="B130" t="s">
        <v>75</v>
      </c>
      <c r="C130" s="2" t="s">
        <v>56</v>
      </c>
      <c r="D130" s="2" t="s">
        <v>56</v>
      </c>
      <c r="E130" s="2" t="s">
        <v>56</v>
      </c>
      <c r="F130" s="2" t="s">
        <v>56</v>
      </c>
      <c r="G130" s="2" t="s">
        <v>56</v>
      </c>
      <c r="H130" s="2" t="s">
        <v>56</v>
      </c>
      <c r="I130" s="2" t="s">
        <v>56</v>
      </c>
    </row>
    <row r="131" spans="1:9" ht="12.75">
      <c r="A131" s="3"/>
      <c r="B131" t="s">
        <v>14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2.75">
      <c r="A132" s="3"/>
      <c r="B132" s="12" t="s">
        <v>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</row>
    <row r="133" spans="1:9" ht="12.75">
      <c r="A133" s="3"/>
      <c r="B133" s="6"/>
      <c r="C133" s="13"/>
      <c r="D133" s="13"/>
      <c r="E133" s="13"/>
      <c r="F133" s="13"/>
      <c r="G133" s="13"/>
      <c r="H133" s="13"/>
      <c r="I133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200" t="str">
        <f>F102</f>
        <v>Goring &amp; Wallingford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C135" s="2" t="s">
        <v>56</v>
      </c>
      <c r="D135" s="2" t="s">
        <v>56</v>
      </c>
      <c r="E135" s="2" t="s">
        <v>56</v>
      </c>
      <c r="F135" s="2" t="s">
        <v>56</v>
      </c>
      <c r="G135" s="2" t="s">
        <v>56</v>
      </c>
      <c r="H135" s="2" t="s">
        <v>56</v>
      </c>
      <c r="I135" s="2" t="s">
        <v>56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2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ht="12.75">
      <c r="A138"/>
      <c r="B138" t="s">
        <v>11</v>
      </c>
      <c r="C138" s="2" t="s">
        <v>56</v>
      </c>
      <c r="D138" s="2" t="s">
        <v>56</v>
      </c>
      <c r="E138" s="2" t="s">
        <v>56</v>
      </c>
      <c r="F138" s="2" t="s">
        <v>56</v>
      </c>
      <c r="G138" s="2" t="s">
        <v>56</v>
      </c>
      <c r="H138" s="2" t="s">
        <v>56</v>
      </c>
      <c r="I138" s="2" t="s">
        <v>56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2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33</v>
      </c>
      <c r="C141" s="2" t="s">
        <v>56</v>
      </c>
      <c r="D141" s="2" t="s">
        <v>56</v>
      </c>
      <c r="E141" s="2" t="s">
        <v>56</v>
      </c>
      <c r="F141" s="2" t="s">
        <v>56</v>
      </c>
      <c r="G141" s="2" t="s">
        <v>56</v>
      </c>
      <c r="H141" s="2" t="s">
        <v>56</v>
      </c>
      <c r="I141" s="2" t="s">
        <v>56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2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t="s">
        <v>34</v>
      </c>
      <c r="C144" s="2" t="s">
        <v>56</v>
      </c>
      <c r="D144" s="2" t="s">
        <v>56</v>
      </c>
      <c r="E144" s="2" t="s">
        <v>56</v>
      </c>
      <c r="F144" s="2" t="s">
        <v>56</v>
      </c>
      <c r="G144" s="2" t="s">
        <v>56</v>
      </c>
      <c r="H144" s="2" t="s">
        <v>56</v>
      </c>
      <c r="I144" s="2" t="s">
        <v>56</v>
      </c>
    </row>
    <row r="145" spans="1:9" ht="12.75">
      <c r="A145" s="3"/>
      <c r="B145" t="s">
        <v>16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3"/>
      <c r="B146" s="12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t="s">
        <v>70</v>
      </c>
      <c r="C147" s="2" t="s">
        <v>56</v>
      </c>
      <c r="D147" s="2" t="s">
        <v>56</v>
      </c>
      <c r="E147" s="2" t="s">
        <v>56</v>
      </c>
      <c r="F147" s="2" t="s">
        <v>56</v>
      </c>
      <c r="G147" s="2" t="s">
        <v>56</v>
      </c>
      <c r="H147" s="2" t="s">
        <v>56</v>
      </c>
      <c r="I147" s="2" t="s">
        <v>56</v>
      </c>
    </row>
    <row r="148" spans="1:9" ht="12.75">
      <c r="A148" s="3"/>
      <c r="B148" t="s">
        <v>16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3"/>
      <c r="B149" s="12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/>
      <c r="B150" t="s">
        <v>71</v>
      </c>
      <c r="C150" s="2" t="s">
        <v>56</v>
      </c>
      <c r="D150" s="2" t="s">
        <v>56</v>
      </c>
      <c r="E150" s="2" t="s">
        <v>56</v>
      </c>
      <c r="F150" s="2" t="s">
        <v>56</v>
      </c>
      <c r="G150" s="2" t="s">
        <v>56</v>
      </c>
      <c r="H150" s="2" t="s">
        <v>56</v>
      </c>
      <c r="I150" s="2" t="s">
        <v>56</v>
      </c>
    </row>
    <row r="151" spans="1:9" ht="12.75">
      <c r="A151" s="3"/>
      <c r="B151" t="s">
        <v>16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3"/>
      <c r="B152" s="12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t="s">
        <v>72</v>
      </c>
      <c r="C153" s="2" t="s">
        <v>56</v>
      </c>
      <c r="D153" s="2" t="s">
        <v>56</v>
      </c>
      <c r="E153" s="2" t="s">
        <v>56</v>
      </c>
      <c r="F153" s="2" t="s">
        <v>56</v>
      </c>
      <c r="G153" s="2" t="s">
        <v>56</v>
      </c>
      <c r="H153" s="2" t="s">
        <v>56</v>
      </c>
      <c r="I153" s="2" t="s">
        <v>56</v>
      </c>
    </row>
    <row r="154" spans="1:9" ht="12.75">
      <c r="A154" s="3"/>
      <c r="B154" t="s">
        <v>16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3"/>
      <c r="B155" s="12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t="s">
        <v>73</v>
      </c>
      <c r="C156" s="2" t="s">
        <v>56</v>
      </c>
      <c r="D156" s="2" t="s">
        <v>56</v>
      </c>
      <c r="E156" s="2" t="s">
        <v>56</v>
      </c>
      <c r="F156" s="2" t="s">
        <v>56</v>
      </c>
      <c r="G156" s="2" t="s">
        <v>56</v>
      </c>
      <c r="H156" s="2" t="s">
        <v>56</v>
      </c>
      <c r="I156" s="2" t="s">
        <v>56</v>
      </c>
    </row>
    <row r="157" spans="1:9" ht="12.75">
      <c r="A157" s="3"/>
      <c r="B157" t="s">
        <v>16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3"/>
      <c r="B158" s="12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t="s">
        <v>74</v>
      </c>
      <c r="C159" s="2" t="s">
        <v>56</v>
      </c>
      <c r="D159" s="2" t="s">
        <v>56</v>
      </c>
      <c r="E159" s="2" t="s">
        <v>56</v>
      </c>
      <c r="F159" s="2" t="s">
        <v>56</v>
      </c>
      <c r="G159" s="2" t="s">
        <v>56</v>
      </c>
      <c r="H159" s="2" t="s">
        <v>56</v>
      </c>
      <c r="I159" s="2" t="s">
        <v>56</v>
      </c>
    </row>
    <row r="160" spans="1:9" ht="12.75">
      <c r="A160" s="3"/>
      <c r="B160" t="s">
        <v>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3"/>
      <c r="B161" s="12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t="s">
        <v>75</v>
      </c>
      <c r="C162" s="2" t="s">
        <v>56</v>
      </c>
      <c r="D162" s="2" t="s">
        <v>56</v>
      </c>
      <c r="E162" s="2" t="s">
        <v>56</v>
      </c>
      <c r="F162" s="2" t="s">
        <v>56</v>
      </c>
      <c r="G162" s="2" t="s">
        <v>56</v>
      </c>
      <c r="H162" s="2" t="s">
        <v>56</v>
      </c>
      <c r="I162" s="2" t="s">
        <v>56</v>
      </c>
    </row>
    <row r="163" spans="1:9" ht="12.75">
      <c r="A163" s="3"/>
      <c r="B163" t="s">
        <v>16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3"/>
      <c r="B164" s="12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3"/>
      <c r="D165" s="13"/>
      <c r="E165" s="13"/>
      <c r="F165" s="13"/>
      <c r="G165" s="13"/>
      <c r="H165" s="13"/>
      <c r="I165" s="13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200" t="str">
        <f>F134</f>
        <v>Goring &amp; Wallingford</v>
      </c>
      <c r="G166" s="3" t="s">
        <v>4</v>
      </c>
      <c r="H166" s="3" t="s">
        <v>22</v>
      </c>
      <c r="I166" s="3" t="s">
        <v>5</v>
      </c>
    </row>
    <row r="167" spans="1:9" ht="12.75">
      <c r="A167" s="3"/>
      <c r="B167" t="s">
        <v>10</v>
      </c>
      <c r="C167" s="2" t="s">
        <v>56</v>
      </c>
      <c r="D167" s="2" t="s">
        <v>56</v>
      </c>
      <c r="E167" s="2" t="s">
        <v>56</v>
      </c>
      <c r="F167" s="2" t="s">
        <v>56</v>
      </c>
      <c r="G167" s="2" t="s">
        <v>56</v>
      </c>
      <c r="H167" s="2" t="s">
        <v>56</v>
      </c>
      <c r="I167" s="2" t="s">
        <v>56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2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ht="12.75">
      <c r="A170"/>
      <c r="B170" t="s">
        <v>11</v>
      </c>
      <c r="C170" s="2" t="s">
        <v>56</v>
      </c>
      <c r="D170" s="2" t="s">
        <v>56</v>
      </c>
      <c r="E170" s="2" t="s">
        <v>56</v>
      </c>
      <c r="F170" s="2" t="s">
        <v>56</v>
      </c>
      <c r="G170" s="2" t="s">
        <v>56</v>
      </c>
      <c r="H170" s="2" t="s">
        <v>56</v>
      </c>
      <c r="I170" s="2" t="s">
        <v>56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2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ht="12.75">
      <c r="A173" s="3"/>
      <c r="B173" t="s">
        <v>33</v>
      </c>
      <c r="C173" s="2" t="s">
        <v>56</v>
      </c>
      <c r="D173" s="2" t="s">
        <v>56</v>
      </c>
      <c r="E173" s="2" t="s">
        <v>56</v>
      </c>
      <c r="F173" s="2" t="s">
        <v>56</v>
      </c>
      <c r="G173" s="2" t="s">
        <v>56</v>
      </c>
      <c r="H173" s="2" t="s">
        <v>56</v>
      </c>
      <c r="I173" s="2" t="s">
        <v>56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2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t="s">
        <v>34</v>
      </c>
      <c r="C176" s="2" t="s">
        <v>56</v>
      </c>
      <c r="D176" s="2" t="s">
        <v>56</v>
      </c>
      <c r="E176" s="2" t="s">
        <v>56</v>
      </c>
      <c r="F176" s="2" t="s">
        <v>56</v>
      </c>
      <c r="G176" s="2" t="s">
        <v>56</v>
      </c>
      <c r="H176" s="2" t="s">
        <v>56</v>
      </c>
      <c r="I176" s="2" t="s">
        <v>56</v>
      </c>
    </row>
    <row r="177" spans="1:9" ht="12.75">
      <c r="A177" s="3"/>
      <c r="B177" t="s">
        <v>14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1:9" ht="12.75">
      <c r="A178" s="3"/>
      <c r="B178" s="12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t="s">
        <v>70</v>
      </c>
      <c r="C179" s="2" t="s">
        <v>56</v>
      </c>
      <c r="D179" s="2" t="s">
        <v>56</v>
      </c>
      <c r="E179" s="2" t="s">
        <v>56</v>
      </c>
      <c r="F179" s="2" t="s">
        <v>56</v>
      </c>
      <c r="G179" s="2" t="s">
        <v>56</v>
      </c>
      <c r="H179" s="2" t="s">
        <v>56</v>
      </c>
      <c r="I179" s="2" t="s">
        <v>56</v>
      </c>
    </row>
    <row r="180" spans="1:9" ht="12.75">
      <c r="A180" s="3"/>
      <c r="B180" t="s">
        <v>14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</row>
    <row r="181" spans="1:9" ht="12.75">
      <c r="A181" s="3"/>
      <c r="B181" s="12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/>
      <c r="B182" t="s">
        <v>71</v>
      </c>
      <c r="C182" s="2" t="s">
        <v>56</v>
      </c>
      <c r="D182" s="2" t="s">
        <v>56</v>
      </c>
      <c r="E182" s="2" t="s">
        <v>56</v>
      </c>
      <c r="F182" s="2" t="s">
        <v>56</v>
      </c>
      <c r="G182" s="2" t="s">
        <v>56</v>
      </c>
      <c r="H182" s="2" t="s">
        <v>56</v>
      </c>
      <c r="I182" s="2" t="s">
        <v>56</v>
      </c>
    </row>
    <row r="183" spans="1:9" ht="12.75">
      <c r="A183" s="3"/>
      <c r="B183" t="s">
        <v>14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</row>
    <row r="184" spans="1:9" ht="12.75">
      <c r="A184" s="3"/>
      <c r="B184" s="12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t="s">
        <v>72</v>
      </c>
      <c r="C185" s="2" t="s">
        <v>56</v>
      </c>
      <c r="D185" s="2" t="s">
        <v>56</v>
      </c>
      <c r="E185" s="2" t="s">
        <v>56</v>
      </c>
      <c r="F185" s="2" t="s">
        <v>56</v>
      </c>
      <c r="G185" s="2" t="s">
        <v>56</v>
      </c>
      <c r="H185" s="2" t="s">
        <v>56</v>
      </c>
      <c r="I185" s="2" t="s">
        <v>56</v>
      </c>
    </row>
    <row r="186" spans="1:9" ht="12.75">
      <c r="A186" s="3"/>
      <c r="B186" t="s">
        <v>16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</row>
    <row r="187" spans="1:9" ht="12.75">
      <c r="A187" s="3"/>
      <c r="B187" s="12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t="s">
        <v>73</v>
      </c>
      <c r="C188" s="2" t="s">
        <v>56</v>
      </c>
      <c r="D188" s="2" t="s">
        <v>56</v>
      </c>
      <c r="E188" s="2" t="s">
        <v>56</v>
      </c>
      <c r="F188" s="2" t="s">
        <v>56</v>
      </c>
      <c r="G188" s="2" t="s">
        <v>56</v>
      </c>
      <c r="H188" s="2" t="s">
        <v>56</v>
      </c>
      <c r="I188" s="2" t="s">
        <v>56</v>
      </c>
    </row>
    <row r="189" spans="1:9" ht="12.75">
      <c r="A189" s="3"/>
      <c r="B189" t="s">
        <v>16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12.75">
      <c r="A190" s="3"/>
      <c r="B190" s="12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t="s">
        <v>74</v>
      </c>
      <c r="C191" s="2" t="s">
        <v>56</v>
      </c>
      <c r="D191" s="2" t="s">
        <v>56</v>
      </c>
      <c r="E191" s="2" t="s">
        <v>56</v>
      </c>
      <c r="F191" s="2" t="s">
        <v>56</v>
      </c>
      <c r="G191" s="2" t="s">
        <v>56</v>
      </c>
      <c r="H191" s="2" t="s">
        <v>56</v>
      </c>
      <c r="I191" s="2" t="s">
        <v>56</v>
      </c>
    </row>
    <row r="192" spans="1:9" ht="12.75">
      <c r="A192" s="3"/>
      <c r="B192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</row>
    <row r="193" spans="1:9" ht="12.75">
      <c r="A193" s="3"/>
      <c r="B193" s="12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t="s">
        <v>75</v>
      </c>
      <c r="C194" s="2" t="s">
        <v>56</v>
      </c>
      <c r="D194" s="2" t="s">
        <v>56</v>
      </c>
      <c r="E194" s="2" t="s">
        <v>56</v>
      </c>
      <c r="F194" s="2" t="s">
        <v>56</v>
      </c>
      <c r="G194" s="2" t="s">
        <v>56</v>
      </c>
      <c r="H194" s="2" t="s">
        <v>56</v>
      </c>
      <c r="I194" s="2" t="s">
        <v>56</v>
      </c>
    </row>
    <row r="195" spans="1:9" ht="12.75">
      <c r="A195" s="3"/>
      <c r="B195" t="s">
        <v>16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</row>
    <row r="196" spans="1:9" ht="12.75">
      <c r="A196" s="3"/>
      <c r="B196" s="12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6"/>
      <c r="C197" s="13"/>
      <c r="D197" s="13"/>
      <c r="E197" s="13"/>
      <c r="F197" s="13"/>
      <c r="G197" s="13"/>
      <c r="H197" s="13"/>
      <c r="I197" s="13"/>
    </row>
    <row r="198" spans="2:9" ht="25.5">
      <c r="B198" s="4" t="s">
        <v>76</v>
      </c>
      <c r="C198" s="3" t="s">
        <v>1</v>
      </c>
      <c r="D198" s="3" t="s">
        <v>2</v>
      </c>
      <c r="E198" s="3" t="s">
        <v>3</v>
      </c>
      <c r="F198" s="200" t="str">
        <f>F166</f>
        <v>Goring &amp; Wallingford</v>
      </c>
      <c r="G198" s="3" t="s">
        <v>4</v>
      </c>
      <c r="H198" s="3" t="s">
        <v>22</v>
      </c>
      <c r="I198" s="3" t="s">
        <v>5</v>
      </c>
    </row>
    <row r="199" spans="1:3" ht="12.75">
      <c r="A199" s="3">
        <v>7</v>
      </c>
      <c r="B199" s="4" t="s">
        <v>27</v>
      </c>
      <c r="C199" s="186"/>
    </row>
    <row r="200" spans="1:9" ht="12.75">
      <c r="A200" s="3"/>
      <c r="B200" t="s">
        <v>7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</row>
    <row r="201" spans="1:9" ht="12.75">
      <c r="A201" s="3"/>
      <c r="B201" s="6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>
        <v>8</v>
      </c>
      <c r="B202" s="4" t="s">
        <v>28</v>
      </c>
      <c r="C202" s="186"/>
      <c r="D202" s="186"/>
      <c r="E202" s="186"/>
      <c r="F202" s="186"/>
      <c r="G202" s="186"/>
      <c r="H202" s="186"/>
      <c r="I202" s="186"/>
    </row>
    <row r="203" spans="1:9" ht="12.75">
      <c r="A203"/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6" spans="1:9" ht="12.75">
      <c r="A206"/>
      <c r="I206"/>
    </row>
    <row r="207" spans="1:9" ht="15">
      <c r="A207"/>
      <c r="E207" s="33" t="s">
        <v>67</v>
      </c>
      <c r="F207" s="33"/>
      <c r="I20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1">
      <selection activeCell="K193" sqref="K193"/>
    </sheetView>
  </sheetViews>
  <sheetFormatPr defaultColWidth="9.140625" defaultRowHeight="12.75"/>
  <cols>
    <col min="1" max="1" width="16.140625" style="53" customWidth="1"/>
    <col min="2" max="2" width="18.421875" style="53" bestFit="1" customWidth="1"/>
    <col min="3" max="3" width="6.00390625" style="53" customWidth="1"/>
    <col min="4" max="4" width="9.140625" style="53" customWidth="1"/>
    <col min="5" max="5" width="11.7109375" style="53" customWidth="1"/>
    <col min="6" max="6" width="14.8515625" style="53" customWidth="1"/>
    <col min="7" max="8" width="14.140625" style="53" customWidth="1"/>
    <col min="9" max="9" width="11.28125" style="53" bestFit="1" customWidth="1"/>
    <col min="10" max="10" width="4.421875" style="53" hidden="1" customWidth="1"/>
    <col min="11" max="11" width="9.421875" style="214" customWidth="1"/>
    <col min="12" max="12" width="8.28125" style="53" customWidth="1"/>
    <col min="13" max="13" width="6.57421875" style="53" customWidth="1"/>
    <col min="14" max="15" width="9.140625" style="71" customWidth="1"/>
    <col min="16" max="16384" width="9.140625" style="53" customWidth="1"/>
  </cols>
  <sheetData>
    <row r="1" spans="1:13" ht="18">
      <c r="A1" s="50" t="s">
        <v>37</v>
      </c>
      <c r="B1" s="50"/>
      <c r="C1" s="50"/>
      <c r="D1" s="50"/>
      <c r="E1" s="50"/>
      <c r="F1" s="50"/>
      <c r="G1" s="50"/>
      <c r="H1" s="50"/>
      <c r="I1" s="51"/>
      <c r="J1" s="51"/>
      <c r="K1" s="225"/>
      <c r="L1" s="51"/>
      <c r="M1" s="51"/>
    </row>
    <row r="2" spans="1:13" ht="18">
      <c r="A2" s="72" t="s">
        <v>82</v>
      </c>
      <c r="B2" s="73"/>
      <c r="C2" s="172" t="s">
        <v>86</v>
      </c>
      <c r="E2" s="74"/>
      <c r="F2" s="74"/>
      <c r="G2" s="72" t="s">
        <v>80</v>
      </c>
      <c r="H2" s="173" t="str">
        <f>'Boys U11'!G2</f>
        <v>23rd January 2011</v>
      </c>
      <c r="J2" s="50"/>
      <c r="K2" s="225"/>
      <c r="L2" s="51"/>
      <c r="M2" s="51"/>
    </row>
    <row r="3" spans="1:13" ht="18.75" thickBot="1">
      <c r="A3" s="50" t="s">
        <v>38</v>
      </c>
      <c r="B3" s="50"/>
      <c r="C3" s="50"/>
      <c r="D3" s="50"/>
      <c r="E3" s="50"/>
      <c r="F3" s="50"/>
      <c r="G3" s="50"/>
      <c r="H3" s="50"/>
      <c r="I3" s="51"/>
      <c r="J3" s="51"/>
      <c r="K3" s="225"/>
      <c r="L3" s="51"/>
      <c r="M3" s="51"/>
    </row>
    <row r="4" spans="1:14" ht="15.75" thickBot="1">
      <c r="A4" s="52"/>
      <c r="B4" s="52"/>
      <c r="C4" s="52"/>
      <c r="D4" s="52"/>
      <c r="E4" s="52"/>
      <c r="F4" s="52"/>
      <c r="G4" s="52"/>
      <c r="H4" s="52"/>
      <c r="N4" s="75" t="s">
        <v>68</v>
      </c>
    </row>
    <row r="5" spans="1:14" ht="13.5" thickBot="1">
      <c r="A5" s="175" t="s">
        <v>39</v>
      </c>
      <c r="B5" s="75" t="s">
        <v>40</v>
      </c>
      <c r="C5" s="185" t="s">
        <v>41</v>
      </c>
      <c r="D5" s="55" t="s">
        <v>42</v>
      </c>
      <c r="E5" s="56" t="s">
        <v>43</v>
      </c>
      <c r="F5" s="56" t="s">
        <v>30</v>
      </c>
      <c r="G5" s="55" t="s">
        <v>78</v>
      </c>
      <c r="H5" s="56" t="s">
        <v>13</v>
      </c>
      <c r="I5" s="56" t="s">
        <v>26</v>
      </c>
      <c r="J5" s="57" t="s">
        <v>44</v>
      </c>
      <c r="K5" s="226" t="s">
        <v>45</v>
      </c>
      <c r="L5" s="65" t="s">
        <v>46</v>
      </c>
      <c r="M5" s="56" t="s">
        <v>8</v>
      </c>
      <c r="N5" s="81" t="s">
        <v>47</v>
      </c>
    </row>
    <row r="6" spans="1:14" ht="13.5" thickBot="1">
      <c r="A6" s="133"/>
      <c r="B6" s="193" t="s">
        <v>48</v>
      </c>
      <c r="C6" s="129" t="s">
        <v>49</v>
      </c>
      <c r="D6" s="191"/>
      <c r="E6" s="88"/>
      <c r="F6" s="88"/>
      <c r="G6" s="88"/>
      <c r="H6" s="88"/>
      <c r="I6" s="88"/>
      <c r="J6" s="198"/>
      <c r="K6" s="253"/>
      <c r="L6" s="88"/>
      <c r="M6" s="111">
        <f>SUM(D6:L6)</f>
        <v>0</v>
      </c>
      <c r="N6" s="67"/>
    </row>
    <row r="7" spans="1:14" ht="12.75">
      <c r="A7" s="133"/>
      <c r="B7" s="79" t="s">
        <v>48</v>
      </c>
      <c r="C7" s="76" t="s">
        <v>49</v>
      </c>
      <c r="D7" s="94"/>
      <c r="E7" s="159"/>
      <c r="F7" s="94"/>
      <c r="G7" s="159"/>
      <c r="H7" s="87"/>
      <c r="I7" s="159"/>
      <c r="J7" s="94"/>
      <c r="K7" s="216"/>
      <c r="L7" s="159"/>
      <c r="M7" s="111">
        <f aca="true" t="shared" si="0" ref="M7:M14">SUM(D7:L7)</f>
        <v>0</v>
      </c>
      <c r="N7" s="38"/>
    </row>
    <row r="8" spans="1:14" ht="12.75">
      <c r="A8" s="133"/>
      <c r="B8" s="79" t="s">
        <v>48</v>
      </c>
      <c r="C8" s="76" t="s">
        <v>49</v>
      </c>
      <c r="D8" s="187"/>
      <c r="E8" s="89"/>
      <c r="F8" s="189"/>
      <c r="G8" s="89"/>
      <c r="H8" s="189"/>
      <c r="I8" s="89"/>
      <c r="J8" s="189"/>
      <c r="K8" s="217"/>
      <c r="L8" s="89"/>
      <c r="M8" s="111">
        <f t="shared" si="0"/>
        <v>0</v>
      </c>
      <c r="N8" s="110"/>
    </row>
    <row r="9" spans="1:14" ht="12.75">
      <c r="A9" s="133"/>
      <c r="B9" s="79" t="s">
        <v>48</v>
      </c>
      <c r="C9" s="76" t="s">
        <v>49</v>
      </c>
      <c r="D9" s="94"/>
      <c r="E9" s="159"/>
      <c r="F9" s="94"/>
      <c r="G9" s="159"/>
      <c r="H9" s="94"/>
      <c r="I9" s="159"/>
      <c r="J9" s="94"/>
      <c r="K9" s="216"/>
      <c r="L9" s="159"/>
      <c r="M9" s="111">
        <f t="shared" si="0"/>
        <v>0</v>
      </c>
      <c r="N9" s="38"/>
    </row>
    <row r="10" spans="1:14" ht="12.75">
      <c r="A10" s="133"/>
      <c r="B10" s="79" t="s">
        <v>48</v>
      </c>
      <c r="C10" s="76" t="s">
        <v>49</v>
      </c>
      <c r="D10" s="187"/>
      <c r="E10" s="89"/>
      <c r="F10" s="189"/>
      <c r="G10" s="89"/>
      <c r="H10" s="189"/>
      <c r="I10" s="89"/>
      <c r="J10" s="189"/>
      <c r="K10" s="217"/>
      <c r="L10" s="89"/>
      <c r="M10" s="111">
        <f t="shared" si="0"/>
        <v>0</v>
      </c>
      <c r="N10" s="110"/>
    </row>
    <row r="11" spans="1:14" ht="12.75">
      <c r="A11" s="133"/>
      <c r="B11" s="79" t="s">
        <v>48</v>
      </c>
      <c r="C11" s="76" t="s">
        <v>49</v>
      </c>
      <c r="D11" s="94"/>
      <c r="E11" s="159"/>
      <c r="F11" s="94"/>
      <c r="G11" s="159"/>
      <c r="H11" s="94"/>
      <c r="I11" s="159"/>
      <c r="J11" s="94"/>
      <c r="K11" s="216"/>
      <c r="L11" s="159"/>
      <c r="M11" s="111">
        <f t="shared" si="0"/>
        <v>0</v>
      </c>
      <c r="N11" s="38"/>
    </row>
    <row r="12" spans="1:14" ht="12.75">
      <c r="A12" s="133"/>
      <c r="B12" s="79" t="s">
        <v>48</v>
      </c>
      <c r="C12" s="76" t="s">
        <v>49</v>
      </c>
      <c r="D12" s="187"/>
      <c r="E12" s="89"/>
      <c r="F12" s="189"/>
      <c r="G12" s="89"/>
      <c r="H12" s="189"/>
      <c r="I12" s="89"/>
      <c r="J12" s="189"/>
      <c r="K12" s="217"/>
      <c r="L12" s="89"/>
      <c r="M12" s="111">
        <f t="shared" si="0"/>
        <v>0</v>
      </c>
      <c r="N12" s="110"/>
    </row>
    <row r="13" spans="1:14" ht="12.75">
      <c r="A13" s="133"/>
      <c r="B13" s="79" t="s">
        <v>48</v>
      </c>
      <c r="C13" s="76" t="s">
        <v>49</v>
      </c>
      <c r="D13" s="94"/>
      <c r="E13" s="159"/>
      <c r="F13" s="94"/>
      <c r="G13" s="159"/>
      <c r="H13" s="94"/>
      <c r="I13" s="159"/>
      <c r="J13" s="94"/>
      <c r="K13" s="216"/>
      <c r="L13" s="159"/>
      <c r="M13" s="111">
        <f t="shared" si="0"/>
        <v>0</v>
      </c>
      <c r="N13" s="38"/>
    </row>
    <row r="14" spans="1:14" ht="12.75">
      <c r="A14" s="133"/>
      <c r="B14" s="79" t="s">
        <v>48</v>
      </c>
      <c r="C14" s="76" t="s">
        <v>49</v>
      </c>
      <c r="D14" s="187"/>
      <c r="E14" s="89"/>
      <c r="F14" s="189"/>
      <c r="G14" s="89"/>
      <c r="H14" s="189"/>
      <c r="I14" s="89"/>
      <c r="J14" s="189"/>
      <c r="K14" s="217"/>
      <c r="L14" s="89"/>
      <c r="M14" s="111">
        <f t="shared" si="0"/>
        <v>0</v>
      </c>
      <c r="N14" s="110"/>
    </row>
    <row r="15" spans="1:14" ht="13.5" thickBot="1">
      <c r="A15" s="134"/>
      <c r="B15" s="131" t="s">
        <v>48</v>
      </c>
      <c r="C15" s="128" t="s">
        <v>49</v>
      </c>
      <c r="D15" s="94"/>
      <c r="E15" s="159"/>
      <c r="F15" s="94"/>
      <c r="G15" s="159"/>
      <c r="H15" s="94"/>
      <c r="I15" s="159"/>
      <c r="J15" s="94"/>
      <c r="K15" s="218"/>
      <c r="L15" s="170"/>
      <c r="M15" s="111">
        <f>SUM(D15:L15)</f>
        <v>0</v>
      </c>
      <c r="N15" s="86"/>
    </row>
    <row r="16" spans="1:14" ht="13.5" thickBot="1">
      <c r="A16" s="125" t="s">
        <v>45</v>
      </c>
      <c r="B16" s="101" t="s">
        <v>48</v>
      </c>
      <c r="C16" s="129" t="s">
        <v>49</v>
      </c>
      <c r="D16" s="108"/>
      <c r="E16" s="61"/>
      <c r="F16" s="108"/>
      <c r="G16" s="61"/>
      <c r="H16" s="108"/>
      <c r="I16" s="61"/>
      <c r="J16" s="59"/>
      <c r="K16" s="227"/>
      <c r="L16" s="130"/>
      <c r="M16" s="80">
        <f>K16</f>
        <v>0</v>
      </c>
      <c r="N16" s="112">
        <f>M16</f>
        <v>0</v>
      </c>
    </row>
    <row r="17" spans="1:15" ht="13.5" thickBot="1">
      <c r="A17" s="126" t="s">
        <v>46</v>
      </c>
      <c r="B17" s="83" t="s">
        <v>48</v>
      </c>
      <c r="C17" s="84" t="s">
        <v>49</v>
      </c>
      <c r="D17" s="107"/>
      <c r="E17" s="64"/>
      <c r="F17" s="107"/>
      <c r="G17" s="64"/>
      <c r="H17" s="107"/>
      <c r="I17" s="64"/>
      <c r="J17" s="62"/>
      <c r="K17" s="220"/>
      <c r="L17" s="69"/>
      <c r="M17" s="85">
        <f>L17</f>
        <v>0</v>
      </c>
      <c r="N17" s="86">
        <f>M17</f>
        <v>0</v>
      </c>
      <c r="O17" s="75">
        <f>SUM(N6:N17)</f>
        <v>0</v>
      </c>
    </row>
    <row r="18" spans="1:14" ht="12.75">
      <c r="A18" s="87" t="s">
        <v>180</v>
      </c>
      <c r="B18" s="131" t="s">
        <v>50</v>
      </c>
      <c r="C18" s="127" t="s">
        <v>49</v>
      </c>
      <c r="D18" s="94">
        <v>18</v>
      </c>
      <c r="E18" s="58"/>
      <c r="F18" s="94">
        <v>19</v>
      </c>
      <c r="G18" s="58"/>
      <c r="H18" s="94">
        <v>16</v>
      </c>
      <c r="I18" s="58"/>
      <c r="J18" s="37"/>
      <c r="K18" s="216"/>
      <c r="L18" s="70"/>
      <c r="M18" s="92">
        <f aca="true" t="shared" si="1" ref="M18:M27">SUM(D18:L18)</f>
        <v>53</v>
      </c>
      <c r="N18" s="81">
        <v>53</v>
      </c>
    </row>
    <row r="19" spans="1:14" ht="12.75">
      <c r="A19" s="87" t="s">
        <v>181</v>
      </c>
      <c r="B19" s="99" t="s">
        <v>50</v>
      </c>
      <c r="C19" s="78" t="s">
        <v>49</v>
      </c>
      <c r="D19" s="189">
        <v>18</v>
      </c>
      <c r="E19" s="104"/>
      <c r="F19" s="189"/>
      <c r="G19" s="104"/>
      <c r="H19" s="105"/>
      <c r="I19" s="89">
        <v>20</v>
      </c>
      <c r="J19" s="105"/>
      <c r="K19" s="217"/>
      <c r="L19" s="102"/>
      <c r="M19" s="132">
        <f t="shared" si="1"/>
        <v>38</v>
      </c>
      <c r="N19" s="110">
        <v>38</v>
      </c>
    </row>
    <row r="20" spans="1:14" ht="12.75">
      <c r="A20" s="87" t="s">
        <v>171</v>
      </c>
      <c r="B20" s="131" t="s">
        <v>50</v>
      </c>
      <c r="C20" s="127" t="s">
        <v>49</v>
      </c>
      <c r="D20" s="94"/>
      <c r="E20" s="159">
        <v>18</v>
      </c>
      <c r="F20" s="94">
        <v>13</v>
      </c>
      <c r="G20" s="58"/>
      <c r="H20" s="37"/>
      <c r="I20" s="159">
        <v>15</v>
      </c>
      <c r="J20" s="37"/>
      <c r="K20" s="216"/>
      <c r="L20" s="70"/>
      <c r="M20" s="92">
        <f t="shared" si="1"/>
        <v>46</v>
      </c>
      <c r="N20" s="38">
        <v>46</v>
      </c>
    </row>
    <row r="21" spans="1:14" ht="12.75">
      <c r="A21" s="87"/>
      <c r="B21" s="99" t="s">
        <v>50</v>
      </c>
      <c r="C21" s="78" t="s">
        <v>49</v>
      </c>
      <c r="D21" s="105"/>
      <c r="E21" s="104"/>
      <c r="F21" s="105"/>
      <c r="G21" s="104"/>
      <c r="H21" s="105"/>
      <c r="I21" s="104"/>
      <c r="J21" s="105"/>
      <c r="K21" s="217"/>
      <c r="L21" s="102"/>
      <c r="M21" s="92">
        <f t="shared" si="1"/>
        <v>0</v>
      </c>
      <c r="N21" s="110"/>
    </row>
    <row r="22" spans="1:14" ht="12.75">
      <c r="A22" s="87"/>
      <c r="B22" s="131" t="s">
        <v>50</v>
      </c>
      <c r="C22" s="127" t="s">
        <v>49</v>
      </c>
      <c r="D22" s="37"/>
      <c r="E22" s="58"/>
      <c r="F22" s="37"/>
      <c r="G22" s="58"/>
      <c r="H22" s="37"/>
      <c r="I22" s="58"/>
      <c r="J22" s="37"/>
      <c r="K22" s="216"/>
      <c r="L22" s="70"/>
      <c r="M22" s="92">
        <f t="shared" si="1"/>
        <v>0</v>
      </c>
      <c r="N22" s="38"/>
    </row>
    <row r="23" spans="1:14" ht="12.75">
      <c r="A23" s="87"/>
      <c r="B23" s="99" t="s">
        <v>50</v>
      </c>
      <c r="C23" s="78" t="s">
        <v>49</v>
      </c>
      <c r="D23" s="105"/>
      <c r="E23" s="104"/>
      <c r="F23" s="105"/>
      <c r="G23" s="104"/>
      <c r="H23" s="105"/>
      <c r="I23" s="104"/>
      <c r="J23" s="105"/>
      <c r="K23" s="217"/>
      <c r="L23" s="102"/>
      <c r="M23" s="132">
        <f t="shared" si="1"/>
        <v>0</v>
      </c>
      <c r="N23" s="110"/>
    </row>
    <row r="24" spans="1:14" ht="12.75">
      <c r="A24" s="87"/>
      <c r="B24" s="131" t="s">
        <v>50</v>
      </c>
      <c r="C24" s="127" t="s">
        <v>49</v>
      </c>
      <c r="D24" s="37"/>
      <c r="E24" s="58"/>
      <c r="F24" s="37"/>
      <c r="G24" s="58"/>
      <c r="H24" s="37"/>
      <c r="I24" s="58"/>
      <c r="J24" s="37"/>
      <c r="K24" s="216"/>
      <c r="L24" s="70"/>
      <c r="M24" s="92">
        <f t="shared" si="1"/>
        <v>0</v>
      </c>
      <c r="N24" s="38"/>
    </row>
    <row r="25" spans="1:14" ht="12.75">
      <c r="A25" s="87"/>
      <c r="B25" s="99" t="s">
        <v>50</v>
      </c>
      <c r="C25" s="78" t="s">
        <v>49</v>
      </c>
      <c r="D25" s="105"/>
      <c r="E25" s="104"/>
      <c r="F25" s="105"/>
      <c r="G25" s="104"/>
      <c r="H25" s="105"/>
      <c r="I25" s="104"/>
      <c r="J25" s="105"/>
      <c r="K25" s="217"/>
      <c r="L25" s="102"/>
      <c r="M25" s="132">
        <f t="shared" si="1"/>
        <v>0</v>
      </c>
      <c r="N25" s="110"/>
    </row>
    <row r="26" spans="1:14" ht="12.75">
      <c r="A26" s="87"/>
      <c r="B26" s="99" t="s">
        <v>50</v>
      </c>
      <c r="C26" s="78" t="s">
        <v>49</v>
      </c>
      <c r="D26" s="105"/>
      <c r="E26" s="104"/>
      <c r="F26" s="105"/>
      <c r="G26" s="104"/>
      <c r="H26" s="105"/>
      <c r="I26" s="104"/>
      <c r="J26" s="105"/>
      <c r="K26" s="217"/>
      <c r="L26" s="102"/>
      <c r="M26" s="132">
        <f t="shared" si="1"/>
        <v>0</v>
      </c>
      <c r="N26" s="110"/>
    </row>
    <row r="27" spans="1:14" ht="13.5" thickBot="1">
      <c r="A27" s="159"/>
      <c r="B27" s="131" t="s">
        <v>50</v>
      </c>
      <c r="C27" s="127" t="s">
        <v>49</v>
      </c>
      <c r="D27" s="37"/>
      <c r="E27" s="58"/>
      <c r="F27" s="37"/>
      <c r="G27" s="58"/>
      <c r="H27" s="37"/>
      <c r="I27" s="58"/>
      <c r="J27" s="37"/>
      <c r="K27" s="216"/>
      <c r="L27" s="70"/>
      <c r="M27" s="92">
        <f t="shared" si="1"/>
        <v>0</v>
      </c>
      <c r="N27" s="38"/>
    </row>
    <row r="28" spans="1:14" ht="13.5" thickBot="1">
      <c r="A28" s="123" t="s">
        <v>45</v>
      </c>
      <c r="B28" s="101" t="s">
        <v>50</v>
      </c>
      <c r="C28" s="129" t="s">
        <v>49</v>
      </c>
      <c r="D28" s="60"/>
      <c r="E28" s="61"/>
      <c r="F28" s="108"/>
      <c r="G28" s="61"/>
      <c r="H28" s="108"/>
      <c r="I28" s="61"/>
      <c r="J28" s="59"/>
      <c r="K28" s="227"/>
      <c r="L28" s="130"/>
      <c r="M28" s="80">
        <f>K28</f>
        <v>0</v>
      </c>
      <c r="N28" s="67">
        <f>M28</f>
        <v>0</v>
      </c>
    </row>
    <row r="29" spans="1:15" ht="13.5" thickBot="1">
      <c r="A29" s="82" t="s">
        <v>46</v>
      </c>
      <c r="B29" s="83" t="s">
        <v>50</v>
      </c>
      <c r="C29" s="84" t="s">
        <v>49</v>
      </c>
      <c r="D29" s="63"/>
      <c r="E29" s="64"/>
      <c r="F29" s="107"/>
      <c r="G29" s="64"/>
      <c r="H29" s="107"/>
      <c r="I29" s="64"/>
      <c r="J29" s="62"/>
      <c r="K29" s="220"/>
      <c r="L29" s="69"/>
      <c r="M29" s="85">
        <f>L29</f>
        <v>0</v>
      </c>
      <c r="N29" s="86">
        <f>M29</f>
        <v>0</v>
      </c>
      <c r="O29" s="75">
        <f>SUM(N18:N29)</f>
        <v>137</v>
      </c>
    </row>
    <row r="30" spans="1:14" ht="12.75">
      <c r="A30" s="164" t="s">
        <v>256</v>
      </c>
      <c r="B30" s="91" t="s">
        <v>51</v>
      </c>
      <c r="C30" s="164" t="s">
        <v>49</v>
      </c>
      <c r="D30" s="149">
        <v>20</v>
      </c>
      <c r="E30" s="115"/>
      <c r="F30" s="149"/>
      <c r="G30" s="115">
        <v>20</v>
      </c>
      <c r="H30" s="149">
        <v>20</v>
      </c>
      <c r="I30" s="140"/>
      <c r="J30" s="18"/>
      <c r="K30" s="228"/>
      <c r="L30" s="144"/>
      <c r="M30" s="150">
        <f aca="true" t="shared" si="2" ref="M30:M39">SUM(D30:L30)</f>
        <v>60</v>
      </c>
      <c r="N30" s="145">
        <v>60</v>
      </c>
    </row>
    <row r="31" spans="1:15" ht="12.75">
      <c r="A31" s="99" t="s">
        <v>257</v>
      </c>
      <c r="B31" s="100" t="s">
        <v>51</v>
      </c>
      <c r="C31" s="99" t="s">
        <v>49</v>
      </c>
      <c r="D31" s="109">
        <v>19</v>
      </c>
      <c r="E31" s="106"/>
      <c r="F31" s="109">
        <v>18</v>
      </c>
      <c r="G31" s="106"/>
      <c r="H31" s="109"/>
      <c r="I31" s="106">
        <v>16</v>
      </c>
      <c r="J31" s="18"/>
      <c r="K31" s="229"/>
      <c r="L31" s="161"/>
      <c r="M31" s="132">
        <f t="shared" si="2"/>
        <v>53</v>
      </c>
      <c r="N31" s="160">
        <v>53</v>
      </c>
      <c r="O31" s="93"/>
    </row>
    <row r="32" spans="1:15" ht="12.75">
      <c r="A32" s="159" t="s">
        <v>258</v>
      </c>
      <c r="B32" s="91" t="s">
        <v>51</v>
      </c>
      <c r="C32" s="131" t="s">
        <v>49</v>
      </c>
      <c r="D32" s="138">
        <v>14</v>
      </c>
      <c r="E32" s="18"/>
      <c r="F32" s="138">
        <v>16</v>
      </c>
      <c r="G32" s="18"/>
      <c r="H32" s="138"/>
      <c r="I32" s="141">
        <v>17</v>
      </c>
      <c r="J32" s="18"/>
      <c r="K32" s="230"/>
      <c r="L32" s="93"/>
      <c r="M32" s="119">
        <f t="shared" si="2"/>
        <v>47</v>
      </c>
      <c r="N32" s="146"/>
      <c r="O32" s="93"/>
    </row>
    <row r="33" spans="1:15" ht="12.75">
      <c r="A33" s="89" t="s">
        <v>259</v>
      </c>
      <c r="B33" s="100" t="s">
        <v>51</v>
      </c>
      <c r="C33" s="99" t="s">
        <v>49</v>
      </c>
      <c r="D33" s="109"/>
      <c r="E33" s="106">
        <v>20</v>
      </c>
      <c r="F33" s="109"/>
      <c r="G33" s="106">
        <v>19</v>
      </c>
      <c r="H33" s="109"/>
      <c r="I33" s="142">
        <v>19</v>
      </c>
      <c r="J33" s="18"/>
      <c r="K33" s="229"/>
      <c r="L33" s="161"/>
      <c r="M33" s="132">
        <f t="shared" si="2"/>
        <v>58</v>
      </c>
      <c r="N33" s="160">
        <v>58</v>
      </c>
      <c r="O33" s="93"/>
    </row>
    <row r="34" spans="1:15" ht="12.75">
      <c r="A34" s="159" t="s">
        <v>260</v>
      </c>
      <c r="B34" s="91" t="s">
        <v>51</v>
      </c>
      <c r="C34" s="131" t="s">
        <v>49</v>
      </c>
      <c r="D34" s="138"/>
      <c r="E34" s="18">
        <v>19</v>
      </c>
      <c r="F34" s="138">
        <v>20</v>
      </c>
      <c r="G34" s="18"/>
      <c r="H34" s="138">
        <v>17</v>
      </c>
      <c r="I34" s="141"/>
      <c r="J34" s="18"/>
      <c r="K34" s="230"/>
      <c r="L34" s="93"/>
      <c r="M34" s="119">
        <f t="shared" si="2"/>
        <v>56</v>
      </c>
      <c r="N34" s="146">
        <v>56</v>
      </c>
      <c r="O34" s="93"/>
    </row>
    <row r="35" spans="1:15" ht="12.75">
      <c r="A35" s="89"/>
      <c r="B35" s="100" t="s">
        <v>51</v>
      </c>
      <c r="C35" s="99" t="s">
        <v>49</v>
      </c>
      <c r="D35" s="109"/>
      <c r="E35" s="106"/>
      <c r="F35" s="109"/>
      <c r="G35" s="106"/>
      <c r="H35" s="109"/>
      <c r="I35" s="142"/>
      <c r="J35" s="18"/>
      <c r="K35" s="229"/>
      <c r="L35" s="161"/>
      <c r="M35" s="132">
        <f t="shared" si="2"/>
        <v>0</v>
      </c>
      <c r="N35" s="160"/>
      <c r="O35" s="93"/>
    </row>
    <row r="36" spans="1:15" ht="12.75">
      <c r="A36" s="159"/>
      <c r="B36" s="91" t="s">
        <v>51</v>
      </c>
      <c r="C36" s="131" t="s">
        <v>49</v>
      </c>
      <c r="D36" s="138"/>
      <c r="E36" s="18"/>
      <c r="F36" s="138"/>
      <c r="G36" s="18"/>
      <c r="H36" s="138"/>
      <c r="I36" s="141"/>
      <c r="J36" s="18"/>
      <c r="K36" s="230"/>
      <c r="L36" s="93"/>
      <c r="M36" s="119">
        <f t="shared" si="2"/>
        <v>0</v>
      </c>
      <c r="N36" s="146"/>
      <c r="O36" s="93"/>
    </row>
    <row r="37" spans="1:15" ht="12.75">
      <c r="A37" s="89"/>
      <c r="B37" s="100" t="s">
        <v>51</v>
      </c>
      <c r="C37" s="99" t="s">
        <v>49</v>
      </c>
      <c r="D37" s="109"/>
      <c r="E37" s="106"/>
      <c r="F37" s="109"/>
      <c r="G37" s="106"/>
      <c r="H37" s="109"/>
      <c r="I37" s="142"/>
      <c r="J37" s="18"/>
      <c r="K37" s="229"/>
      <c r="L37" s="161"/>
      <c r="M37" s="132">
        <f t="shared" si="2"/>
        <v>0</v>
      </c>
      <c r="N37" s="160"/>
      <c r="O37" s="93"/>
    </row>
    <row r="38" spans="1:15" ht="12.75">
      <c r="A38" s="87"/>
      <c r="B38" s="98" t="s">
        <v>51</v>
      </c>
      <c r="C38" s="79" t="s">
        <v>49</v>
      </c>
      <c r="D38" s="153"/>
      <c r="E38" s="139"/>
      <c r="F38" s="153"/>
      <c r="G38" s="139"/>
      <c r="H38" s="153"/>
      <c r="I38" s="154"/>
      <c r="J38" s="18"/>
      <c r="K38" s="229"/>
      <c r="L38" s="161"/>
      <c r="M38" s="132">
        <f t="shared" si="2"/>
        <v>0</v>
      </c>
      <c r="N38" s="160"/>
      <c r="O38" s="93"/>
    </row>
    <row r="39" spans="1:15" ht="13.5" thickBot="1">
      <c r="A39" s="159"/>
      <c r="B39" s="91" t="s">
        <v>51</v>
      </c>
      <c r="C39" s="131" t="s">
        <v>49</v>
      </c>
      <c r="D39" s="138"/>
      <c r="E39" s="18"/>
      <c r="F39" s="138"/>
      <c r="G39" s="18"/>
      <c r="H39" s="138"/>
      <c r="I39" s="141"/>
      <c r="J39" s="18"/>
      <c r="K39" s="230"/>
      <c r="L39" s="93"/>
      <c r="M39" s="85">
        <f t="shared" si="2"/>
        <v>0</v>
      </c>
      <c r="N39" s="146"/>
      <c r="O39" s="93"/>
    </row>
    <row r="40" spans="1:15" ht="13.5" thickBot="1">
      <c r="A40" s="123" t="s">
        <v>45</v>
      </c>
      <c r="B40" s="193" t="s">
        <v>51</v>
      </c>
      <c r="C40" s="101" t="s">
        <v>49</v>
      </c>
      <c r="D40" s="194"/>
      <c r="E40" s="195"/>
      <c r="F40" s="194"/>
      <c r="G40" s="195"/>
      <c r="H40" s="194"/>
      <c r="I40" s="196"/>
      <c r="J40" s="195"/>
      <c r="K40" s="231">
        <v>20</v>
      </c>
      <c r="L40" s="197"/>
      <c r="M40" s="80">
        <f>K40</f>
        <v>20</v>
      </c>
      <c r="N40" s="67">
        <f>M40</f>
        <v>20</v>
      </c>
      <c r="O40" s="93"/>
    </row>
    <row r="41" spans="1:15" ht="13.5" thickBot="1">
      <c r="A41" s="82" t="s">
        <v>46</v>
      </c>
      <c r="B41" s="163" t="s">
        <v>51</v>
      </c>
      <c r="C41" s="137" t="s">
        <v>49</v>
      </c>
      <c r="D41" s="168"/>
      <c r="E41" s="157"/>
      <c r="F41" s="168"/>
      <c r="G41" s="157"/>
      <c r="H41" s="168"/>
      <c r="I41" s="167"/>
      <c r="J41" s="157"/>
      <c r="K41" s="232"/>
      <c r="L41" s="158"/>
      <c r="M41" s="119">
        <f>L41</f>
        <v>0</v>
      </c>
      <c r="N41" s="86">
        <f>M41</f>
        <v>0</v>
      </c>
      <c r="O41" s="75">
        <f>SUM(N30:N41)</f>
        <v>247</v>
      </c>
    </row>
    <row r="42" spans="1:15" ht="12.75">
      <c r="A42" s="89"/>
      <c r="B42" s="99" t="s">
        <v>88</v>
      </c>
      <c r="C42" s="99" t="s">
        <v>49</v>
      </c>
      <c r="D42" s="142"/>
      <c r="E42" s="106"/>
      <c r="F42" s="109"/>
      <c r="G42" s="106"/>
      <c r="H42" s="109"/>
      <c r="I42" s="142"/>
      <c r="J42" s="106"/>
      <c r="K42" s="229"/>
      <c r="L42" s="161"/>
      <c r="M42" s="132">
        <f aca="true" t="shared" si="3" ref="M42:M50">SUM(D42:L42)</f>
        <v>0</v>
      </c>
      <c r="N42" s="160"/>
      <c r="O42" s="93"/>
    </row>
    <row r="43" spans="1:15" ht="12.75">
      <c r="A43" s="159"/>
      <c r="B43" s="131" t="s">
        <v>88</v>
      </c>
      <c r="C43" s="131" t="s">
        <v>49</v>
      </c>
      <c r="D43" s="141"/>
      <c r="E43" s="18"/>
      <c r="F43" s="138"/>
      <c r="G43" s="18"/>
      <c r="H43" s="138"/>
      <c r="I43" s="141"/>
      <c r="J43" s="18"/>
      <c r="K43" s="230"/>
      <c r="L43" s="136"/>
      <c r="M43" s="119">
        <f t="shared" si="3"/>
        <v>0</v>
      </c>
      <c r="N43" s="146"/>
      <c r="O43" s="93"/>
    </row>
    <row r="44" spans="1:15" ht="10.5" customHeight="1">
      <c r="A44" s="89"/>
      <c r="B44" s="99" t="s">
        <v>88</v>
      </c>
      <c r="C44" s="99" t="s">
        <v>49</v>
      </c>
      <c r="D44" s="142"/>
      <c r="E44" s="106"/>
      <c r="F44" s="109"/>
      <c r="G44" s="106"/>
      <c r="H44" s="109"/>
      <c r="I44" s="142"/>
      <c r="J44" s="106"/>
      <c r="K44" s="229"/>
      <c r="L44" s="161"/>
      <c r="M44" s="132">
        <f t="shared" si="3"/>
        <v>0</v>
      </c>
      <c r="N44" s="160"/>
      <c r="O44" s="93"/>
    </row>
    <row r="45" spans="1:15" ht="12.75">
      <c r="A45" s="201"/>
      <c r="B45" s="131" t="s">
        <v>88</v>
      </c>
      <c r="C45" s="131" t="s">
        <v>49</v>
      </c>
      <c r="D45" s="141"/>
      <c r="E45" s="18"/>
      <c r="F45" s="138"/>
      <c r="G45" s="18"/>
      <c r="H45" s="138"/>
      <c r="I45" s="141"/>
      <c r="J45" s="18"/>
      <c r="K45" s="230"/>
      <c r="L45" s="136"/>
      <c r="M45" s="119">
        <f t="shared" si="3"/>
        <v>0</v>
      </c>
      <c r="N45" s="146"/>
      <c r="O45" s="93"/>
    </row>
    <row r="46" spans="1:15" ht="12.75">
      <c r="A46" s="206"/>
      <c r="B46" s="99" t="s">
        <v>88</v>
      </c>
      <c r="C46" s="99" t="s">
        <v>49</v>
      </c>
      <c r="D46" s="142"/>
      <c r="E46" s="106"/>
      <c r="F46" s="109"/>
      <c r="G46" s="106"/>
      <c r="H46" s="109"/>
      <c r="I46" s="142"/>
      <c r="J46" s="106"/>
      <c r="K46" s="229"/>
      <c r="L46" s="161"/>
      <c r="M46" s="132">
        <f t="shared" si="3"/>
        <v>0</v>
      </c>
      <c r="N46" s="160"/>
      <c r="O46" s="93"/>
    </row>
    <row r="47" spans="1:15" ht="12.75">
      <c r="A47" s="201"/>
      <c r="B47" s="131" t="s">
        <v>88</v>
      </c>
      <c r="C47" s="131" t="s">
        <v>49</v>
      </c>
      <c r="D47" s="141"/>
      <c r="E47" s="18"/>
      <c r="F47" s="138"/>
      <c r="G47" s="18"/>
      <c r="H47" s="138"/>
      <c r="I47" s="141"/>
      <c r="J47" s="18"/>
      <c r="K47" s="230"/>
      <c r="L47" s="136"/>
      <c r="M47" s="119">
        <f t="shared" si="3"/>
        <v>0</v>
      </c>
      <c r="N47" s="146"/>
      <c r="O47" s="93"/>
    </row>
    <row r="48" spans="1:15" ht="12.75">
      <c r="A48" s="206"/>
      <c r="B48" s="99" t="s">
        <v>88</v>
      </c>
      <c r="C48" s="99" t="s">
        <v>49</v>
      </c>
      <c r="D48" s="142"/>
      <c r="E48" s="106"/>
      <c r="F48" s="109"/>
      <c r="G48" s="106"/>
      <c r="H48" s="109"/>
      <c r="I48" s="142"/>
      <c r="J48" s="106"/>
      <c r="K48" s="229"/>
      <c r="L48" s="161"/>
      <c r="M48" s="132">
        <f t="shared" si="3"/>
        <v>0</v>
      </c>
      <c r="N48" s="160"/>
      <c r="O48" s="93"/>
    </row>
    <row r="49" spans="1:15" ht="12.75">
      <c r="A49" s="206"/>
      <c r="B49" s="99" t="s">
        <v>88</v>
      </c>
      <c r="C49" s="99" t="s">
        <v>49</v>
      </c>
      <c r="D49" s="142"/>
      <c r="E49" s="106"/>
      <c r="F49" s="109"/>
      <c r="G49" s="106"/>
      <c r="H49" s="109"/>
      <c r="I49" s="142"/>
      <c r="J49" s="106"/>
      <c r="K49" s="229"/>
      <c r="L49" s="161"/>
      <c r="M49" s="132">
        <f t="shared" si="3"/>
        <v>0</v>
      </c>
      <c r="N49" s="160"/>
      <c r="O49" s="93"/>
    </row>
    <row r="50" spans="1:15" ht="13.5" thickBot="1">
      <c r="A50" s="201"/>
      <c r="B50" s="137" t="s">
        <v>88</v>
      </c>
      <c r="C50" s="131" t="s">
        <v>49</v>
      </c>
      <c r="D50" s="141"/>
      <c r="E50" s="18"/>
      <c r="F50" s="138"/>
      <c r="G50" s="18"/>
      <c r="H50" s="138"/>
      <c r="I50" s="141"/>
      <c r="J50" s="18"/>
      <c r="K50" s="230"/>
      <c r="L50" s="136"/>
      <c r="M50" s="85">
        <f t="shared" si="3"/>
        <v>0</v>
      </c>
      <c r="N50" s="146"/>
      <c r="O50" s="93"/>
    </row>
    <row r="51" spans="1:15" ht="13.5" thickBot="1">
      <c r="A51" s="123" t="s">
        <v>45</v>
      </c>
      <c r="B51" s="193" t="s">
        <v>88</v>
      </c>
      <c r="C51" s="193" t="s">
        <v>49</v>
      </c>
      <c r="D51" s="196"/>
      <c r="E51" s="195"/>
      <c r="F51" s="194"/>
      <c r="G51" s="195"/>
      <c r="H51" s="194"/>
      <c r="I51" s="196"/>
      <c r="J51" s="195"/>
      <c r="K51" s="231"/>
      <c r="L51" s="204"/>
      <c r="M51" s="85">
        <f>K51</f>
        <v>0</v>
      </c>
      <c r="N51" s="205">
        <f>M51</f>
        <v>0</v>
      </c>
      <c r="O51" s="93"/>
    </row>
    <row r="52" spans="1:15" ht="13.5" thickBot="1">
      <c r="A52" s="82" t="s">
        <v>46</v>
      </c>
      <c r="B52" s="137" t="s">
        <v>88</v>
      </c>
      <c r="C52" s="131" t="s">
        <v>49</v>
      </c>
      <c r="D52" s="141"/>
      <c r="E52" s="18"/>
      <c r="F52" s="138"/>
      <c r="G52" s="18"/>
      <c r="H52" s="138"/>
      <c r="I52" s="141"/>
      <c r="J52" s="18"/>
      <c r="K52" s="233"/>
      <c r="L52" s="203"/>
      <c r="M52" s="85">
        <f>L52</f>
        <v>0</v>
      </c>
      <c r="N52" s="174">
        <f>M52</f>
        <v>0</v>
      </c>
      <c r="O52" s="75">
        <f>SUM(N42:N52)</f>
        <v>0</v>
      </c>
    </row>
    <row r="53" spans="1:15" ht="12.75">
      <c r="A53" s="169"/>
      <c r="B53" s="151" t="s">
        <v>52</v>
      </c>
      <c r="C53" s="164" t="s">
        <v>49</v>
      </c>
      <c r="D53" s="156"/>
      <c r="E53" s="155"/>
      <c r="F53" s="149"/>
      <c r="G53" s="155"/>
      <c r="H53" s="149"/>
      <c r="I53" s="156"/>
      <c r="J53" s="155"/>
      <c r="K53" s="228"/>
      <c r="L53" s="93"/>
      <c r="M53" s="119">
        <f>SUM(D53:L53)</f>
        <v>0</v>
      </c>
      <c r="N53" s="146"/>
      <c r="O53" s="93"/>
    </row>
    <row r="54" spans="1:15" ht="12.75">
      <c r="A54" s="89"/>
      <c r="B54" s="100" t="s">
        <v>52</v>
      </c>
      <c r="C54" s="99" t="s">
        <v>49</v>
      </c>
      <c r="D54" s="142"/>
      <c r="E54" s="106"/>
      <c r="F54" s="109"/>
      <c r="G54" s="106"/>
      <c r="H54" s="109"/>
      <c r="I54" s="142"/>
      <c r="J54" s="106"/>
      <c r="K54" s="229"/>
      <c r="L54" s="160"/>
      <c r="M54" s="132">
        <f aca="true" t="shared" si="4" ref="M54:M62">SUM(D54:L54)</f>
        <v>0</v>
      </c>
      <c r="N54" s="160"/>
      <c r="O54" s="93"/>
    </row>
    <row r="55" spans="1:15" ht="12.75">
      <c r="A55" s="159"/>
      <c r="B55" s="91" t="s">
        <v>52</v>
      </c>
      <c r="C55" s="131" t="s">
        <v>49</v>
      </c>
      <c r="D55" s="141"/>
      <c r="E55" s="18"/>
      <c r="F55" s="138"/>
      <c r="G55" s="18"/>
      <c r="H55" s="138"/>
      <c r="I55" s="141"/>
      <c r="J55" s="18"/>
      <c r="K55" s="230"/>
      <c r="L55" s="93"/>
      <c r="M55" s="119">
        <f t="shared" si="4"/>
        <v>0</v>
      </c>
      <c r="N55" s="146"/>
      <c r="O55" s="93"/>
    </row>
    <row r="56" spans="1:15" ht="12.75">
      <c r="A56" s="89"/>
      <c r="B56" s="100" t="s">
        <v>52</v>
      </c>
      <c r="C56" s="99" t="s">
        <v>49</v>
      </c>
      <c r="D56" s="142"/>
      <c r="E56" s="106"/>
      <c r="F56" s="109"/>
      <c r="G56" s="106"/>
      <c r="H56" s="109"/>
      <c r="I56" s="142"/>
      <c r="J56" s="106"/>
      <c r="K56" s="229"/>
      <c r="L56" s="160"/>
      <c r="M56" s="132">
        <f t="shared" si="4"/>
        <v>0</v>
      </c>
      <c r="N56" s="160"/>
      <c r="O56" s="93"/>
    </row>
    <row r="57" spans="1:15" ht="12.75">
      <c r="A57" s="159"/>
      <c r="B57" s="91" t="s">
        <v>52</v>
      </c>
      <c r="C57" s="131" t="s">
        <v>49</v>
      </c>
      <c r="D57" s="141"/>
      <c r="E57" s="18"/>
      <c r="F57" s="138"/>
      <c r="G57" s="18"/>
      <c r="H57" s="138"/>
      <c r="I57" s="141"/>
      <c r="J57" s="18"/>
      <c r="K57" s="230"/>
      <c r="L57" s="93"/>
      <c r="M57" s="119">
        <f t="shared" si="4"/>
        <v>0</v>
      </c>
      <c r="N57" s="146"/>
      <c r="O57" s="93"/>
    </row>
    <row r="58" spans="1:15" ht="12.75">
      <c r="A58" s="89"/>
      <c r="B58" s="100" t="s">
        <v>52</v>
      </c>
      <c r="C58" s="99" t="s">
        <v>49</v>
      </c>
      <c r="D58" s="142"/>
      <c r="E58" s="106"/>
      <c r="F58" s="109"/>
      <c r="G58" s="106"/>
      <c r="H58" s="109"/>
      <c r="I58" s="142"/>
      <c r="J58" s="106"/>
      <c r="K58" s="229"/>
      <c r="L58" s="160"/>
      <c r="M58" s="132">
        <f t="shared" si="4"/>
        <v>0</v>
      </c>
      <c r="N58" s="160"/>
      <c r="O58" s="93"/>
    </row>
    <row r="59" spans="1:15" ht="12.75">
      <c r="A59" s="159"/>
      <c r="B59" s="91" t="s">
        <v>52</v>
      </c>
      <c r="C59" s="131" t="s">
        <v>49</v>
      </c>
      <c r="D59" s="141"/>
      <c r="E59" s="18"/>
      <c r="F59" s="138"/>
      <c r="G59" s="18"/>
      <c r="H59" s="138"/>
      <c r="I59" s="141"/>
      <c r="J59" s="18"/>
      <c r="K59" s="230"/>
      <c r="L59" s="93"/>
      <c r="M59" s="119">
        <f t="shared" si="4"/>
        <v>0</v>
      </c>
      <c r="N59" s="146"/>
      <c r="O59" s="93"/>
    </row>
    <row r="60" spans="1:15" ht="12.75">
      <c r="A60" s="89"/>
      <c r="B60" s="100" t="s">
        <v>52</v>
      </c>
      <c r="C60" s="99" t="s">
        <v>49</v>
      </c>
      <c r="D60" s="142"/>
      <c r="E60" s="106"/>
      <c r="F60" s="109"/>
      <c r="G60" s="106"/>
      <c r="H60" s="109"/>
      <c r="I60" s="142"/>
      <c r="J60" s="106"/>
      <c r="K60" s="229"/>
      <c r="L60" s="160"/>
      <c r="M60" s="132">
        <f t="shared" si="4"/>
        <v>0</v>
      </c>
      <c r="N60" s="160"/>
      <c r="O60" s="93"/>
    </row>
    <row r="61" spans="1:15" ht="12.75">
      <c r="A61" s="89"/>
      <c r="B61" s="100" t="s">
        <v>52</v>
      </c>
      <c r="C61" s="99" t="s">
        <v>49</v>
      </c>
      <c r="D61" s="142"/>
      <c r="E61" s="106"/>
      <c r="F61" s="109"/>
      <c r="G61" s="106"/>
      <c r="H61" s="109"/>
      <c r="I61" s="142"/>
      <c r="J61" s="106"/>
      <c r="K61" s="229"/>
      <c r="L61" s="160"/>
      <c r="M61" s="132">
        <f t="shared" si="4"/>
        <v>0</v>
      </c>
      <c r="N61" s="160"/>
      <c r="O61" s="93"/>
    </row>
    <row r="62" spans="1:15" ht="13.5" thickBot="1">
      <c r="A62" s="170"/>
      <c r="B62" s="152" t="s">
        <v>52</v>
      </c>
      <c r="C62" s="131" t="s">
        <v>49</v>
      </c>
      <c r="D62" s="167"/>
      <c r="E62" s="157"/>
      <c r="F62" s="168"/>
      <c r="G62" s="157"/>
      <c r="H62" s="168"/>
      <c r="I62" s="167"/>
      <c r="J62" s="157"/>
      <c r="K62" s="234"/>
      <c r="L62" s="93"/>
      <c r="M62" s="119">
        <f t="shared" si="4"/>
        <v>0</v>
      </c>
      <c r="N62" s="146"/>
      <c r="O62" s="93"/>
    </row>
    <row r="63" spans="1:14" ht="13.5" thickBot="1">
      <c r="A63" s="123" t="s">
        <v>45</v>
      </c>
      <c r="B63" s="101" t="s">
        <v>52</v>
      </c>
      <c r="C63" s="101" t="s">
        <v>49</v>
      </c>
      <c r="D63" s="61"/>
      <c r="E63" s="108"/>
      <c r="F63" s="61"/>
      <c r="G63" s="108"/>
      <c r="H63" s="61"/>
      <c r="I63" s="166"/>
      <c r="J63" s="108"/>
      <c r="K63" s="235"/>
      <c r="L63" s="162"/>
      <c r="M63" s="80">
        <f>K63</f>
        <v>0</v>
      </c>
      <c r="N63" s="147">
        <f>M63</f>
        <v>0</v>
      </c>
    </row>
    <row r="64" spans="1:15" ht="13.5" thickBot="1">
      <c r="A64" s="82" t="s">
        <v>46</v>
      </c>
      <c r="B64" s="83" t="s">
        <v>52</v>
      </c>
      <c r="C64" s="83" t="s">
        <v>49</v>
      </c>
      <c r="D64" s="64"/>
      <c r="E64" s="107"/>
      <c r="F64" s="64"/>
      <c r="G64" s="107"/>
      <c r="H64" s="64"/>
      <c r="I64" s="143"/>
      <c r="J64" s="107"/>
      <c r="K64" s="236"/>
      <c r="L64" s="148"/>
      <c r="M64" s="85">
        <f>L64</f>
        <v>0</v>
      </c>
      <c r="N64" s="148">
        <f>M64</f>
        <v>0</v>
      </c>
      <c r="O64" s="75">
        <f>SUM(N53:N64)</f>
        <v>0</v>
      </c>
    </row>
    <row r="65" spans="2:15" ht="13.5" thickBot="1">
      <c r="B65" s="133" t="s">
        <v>22</v>
      </c>
      <c r="C65" s="79" t="s">
        <v>49</v>
      </c>
      <c r="D65" s="98"/>
      <c r="E65" s="153"/>
      <c r="F65" s="139"/>
      <c r="G65" s="153"/>
      <c r="H65" s="139"/>
      <c r="I65" s="153"/>
      <c r="J65" s="139"/>
      <c r="K65" s="245"/>
      <c r="L65" s="112"/>
      <c r="M65" s="80">
        <f>SUM(D65:L65)</f>
        <v>0</v>
      </c>
      <c r="N65" s="146"/>
      <c r="O65" s="93"/>
    </row>
    <row r="66" spans="1:15" ht="12.75">
      <c r="A66" s="169"/>
      <c r="B66" s="98" t="s">
        <v>22</v>
      </c>
      <c r="C66" s="79" t="s">
        <v>49</v>
      </c>
      <c r="D66" s="139"/>
      <c r="E66" s="153"/>
      <c r="F66" s="139"/>
      <c r="G66" s="153"/>
      <c r="H66" s="139"/>
      <c r="I66" s="153"/>
      <c r="J66" s="139"/>
      <c r="K66" s="237"/>
      <c r="L66" s="255"/>
      <c r="M66" s="247">
        <f aca="true" t="shared" si="5" ref="M66:M74">SUM(D66:L66)</f>
        <v>0</v>
      </c>
      <c r="N66" s="160"/>
      <c r="O66" s="93"/>
    </row>
    <row r="67" spans="1:15" ht="12.75">
      <c r="A67" s="89"/>
      <c r="B67" s="91" t="s">
        <v>22</v>
      </c>
      <c r="C67" s="131" t="s">
        <v>49</v>
      </c>
      <c r="D67" s="18"/>
      <c r="E67" s="138"/>
      <c r="F67" s="18"/>
      <c r="G67" s="138"/>
      <c r="H67" s="18"/>
      <c r="I67" s="138"/>
      <c r="J67" s="18"/>
      <c r="K67" s="238"/>
      <c r="L67" s="136"/>
      <c r="M67" s="132">
        <f>SUM(D67:L67)</f>
        <v>0</v>
      </c>
      <c r="N67" s="146"/>
      <c r="O67" s="93"/>
    </row>
    <row r="68" spans="1:15" ht="12.75">
      <c r="A68" s="159"/>
      <c r="B68" s="100" t="s">
        <v>22</v>
      </c>
      <c r="C68" s="99" t="s">
        <v>49</v>
      </c>
      <c r="D68" s="106"/>
      <c r="E68" s="109"/>
      <c r="F68" s="106"/>
      <c r="G68" s="109"/>
      <c r="H68" s="106"/>
      <c r="I68" s="109"/>
      <c r="J68" s="106"/>
      <c r="K68" s="239"/>
      <c r="L68" s="161"/>
      <c r="M68" s="132">
        <f>SUM(D68:L68)</f>
        <v>0</v>
      </c>
      <c r="N68" s="160"/>
      <c r="O68" s="93"/>
    </row>
    <row r="69" spans="1:15" ht="12.75">
      <c r="A69" s="89"/>
      <c r="B69" s="91" t="s">
        <v>22</v>
      </c>
      <c r="C69" s="131" t="s">
        <v>49</v>
      </c>
      <c r="D69" s="18"/>
      <c r="E69" s="138"/>
      <c r="F69" s="18"/>
      <c r="G69" s="138"/>
      <c r="H69" s="18"/>
      <c r="I69" s="138"/>
      <c r="J69" s="18"/>
      <c r="K69" s="238"/>
      <c r="L69" s="136"/>
      <c r="M69" s="132">
        <f t="shared" si="5"/>
        <v>0</v>
      </c>
      <c r="N69" s="146"/>
      <c r="O69" s="93"/>
    </row>
    <row r="70" spans="1:15" ht="12.75">
      <c r="A70" s="89"/>
      <c r="B70" s="100" t="s">
        <v>22</v>
      </c>
      <c r="C70" s="99" t="s">
        <v>49</v>
      </c>
      <c r="D70" s="106"/>
      <c r="E70" s="109"/>
      <c r="F70" s="106"/>
      <c r="G70" s="109"/>
      <c r="H70" s="106"/>
      <c r="I70" s="109"/>
      <c r="J70" s="106"/>
      <c r="K70" s="239"/>
      <c r="L70" s="161"/>
      <c r="M70" s="132">
        <f>SUM(D70:L70)</f>
        <v>0</v>
      </c>
      <c r="N70" s="160"/>
      <c r="O70" s="93"/>
    </row>
    <row r="71" spans="1:15" ht="12.75">
      <c r="A71" s="159"/>
      <c r="B71" s="91" t="s">
        <v>22</v>
      </c>
      <c r="C71" s="131" t="s">
        <v>49</v>
      </c>
      <c r="D71" s="18"/>
      <c r="E71" s="138"/>
      <c r="F71" s="18"/>
      <c r="G71" s="138"/>
      <c r="H71" s="18"/>
      <c r="I71" s="138"/>
      <c r="J71" s="18"/>
      <c r="K71" s="238"/>
      <c r="L71" s="136"/>
      <c r="M71" s="132">
        <f t="shared" si="5"/>
        <v>0</v>
      </c>
      <c r="N71" s="146"/>
      <c r="O71" s="93"/>
    </row>
    <row r="72" spans="1:15" ht="12.75">
      <c r="A72" s="89"/>
      <c r="B72" s="100" t="s">
        <v>22</v>
      </c>
      <c r="C72" s="99" t="s">
        <v>49</v>
      </c>
      <c r="D72" s="106"/>
      <c r="E72" s="109"/>
      <c r="F72" s="106"/>
      <c r="G72" s="109"/>
      <c r="H72" s="106"/>
      <c r="I72" s="109"/>
      <c r="J72" s="106"/>
      <c r="K72" s="239"/>
      <c r="L72" s="161"/>
      <c r="M72" s="132">
        <f t="shared" si="5"/>
        <v>0</v>
      </c>
      <c r="N72" s="160"/>
      <c r="O72" s="93"/>
    </row>
    <row r="73" spans="1:15" ht="12.75">
      <c r="A73" s="89"/>
      <c r="B73" s="100" t="s">
        <v>22</v>
      </c>
      <c r="C73" s="99" t="s">
        <v>49</v>
      </c>
      <c r="D73" s="106"/>
      <c r="E73" s="109"/>
      <c r="F73" s="106"/>
      <c r="G73" s="109"/>
      <c r="H73" s="106"/>
      <c r="I73" s="109"/>
      <c r="J73" s="106"/>
      <c r="K73" s="239"/>
      <c r="L73" s="161"/>
      <c r="M73" s="132">
        <f t="shared" si="5"/>
        <v>0</v>
      </c>
      <c r="N73" s="160"/>
      <c r="O73" s="93"/>
    </row>
    <row r="74" spans="1:15" ht="13.5" thickBot="1">
      <c r="A74" s="170"/>
      <c r="B74" s="91" t="s">
        <v>22</v>
      </c>
      <c r="C74" s="137" t="s">
        <v>49</v>
      </c>
      <c r="D74" s="18"/>
      <c r="E74" s="168"/>
      <c r="F74" s="18"/>
      <c r="G74" s="168"/>
      <c r="H74" s="18"/>
      <c r="I74" s="168"/>
      <c r="J74" s="18"/>
      <c r="K74" s="238"/>
      <c r="L74" s="203"/>
      <c r="M74" s="85">
        <f t="shared" si="5"/>
        <v>0</v>
      </c>
      <c r="N74" s="146"/>
      <c r="O74" s="93"/>
    </row>
    <row r="75" spans="1:14" ht="13.5" thickBot="1">
      <c r="A75" s="123" t="s">
        <v>45</v>
      </c>
      <c r="B75" s="101" t="s">
        <v>22</v>
      </c>
      <c r="C75" s="101" t="s">
        <v>49</v>
      </c>
      <c r="D75" s="108"/>
      <c r="E75" s="61"/>
      <c r="F75" s="108"/>
      <c r="G75" s="61"/>
      <c r="H75" s="108"/>
      <c r="I75" s="61"/>
      <c r="J75" s="124"/>
      <c r="K75" s="227"/>
      <c r="L75" s="130"/>
      <c r="M75" s="80">
        <f>K75</f>
        <v>0</v>
      </c>
      <c r="N75" s="67">
        <f>M75</f>
        <v>0</v>
      </c>
    </row>
    <row r="76" spans="1:15" ht="13.5" thickBot="1">
      <c r="A76" s="82" t="s">
        <v>46</v>
      </c>
      <c r="B76" s="83" t="s">
        <v>22</v>
      </c>
      <c r="C76" s="83" t="s">
        <v>49</v>
      </c>
      <c r="D76" s="107"/>
      <c r="E76" s="64"/>
      <c r="F76" s="107"/>
      <c r="G76" s="64"/>
      <c r="H76" s="107"/>
      <c r="I76" s="64"/>
      <c r="J76" s="62"/>
      <c r="K76" s="220"/>
      <c r="L76" s="69"/>
      <c r="M76" s="85">
        <f>L76</f>
        <v>0</v>
      </c>
      <c r="N76" s="86">
        <f>M76</f>
        <v>0</v>
      </c>
      <c r="O76" s="75">
        <f>SUM(N65:N76)</f>
        <v>0</v>
      </c>
    </row>
    <row r="77" spans="1:14" ht="12.75">
      <c r="A77" s="88" t="s">
        <v>185</v>
      </c>
      <c r="B77" s="89" t="s">
        <v>53</v>
      </c>
      <c r="C77" s="76" t="s">
        <v>49</v>
      </c>
      <c r="D77" s="94">
        <v>13</v>
      </c>
      <c r="E77" s="159"/>
      <c r="F77" s="94">
        <v>15</v>
      </c>
      <c r="G77" s="159"/>
      <c r="H77" s="94"/>
      <c r="I77" s="159">
        <v>18</v>
      </c>
      <c r="J77" s="94"/>
      <c r="K77" s="216"/>
      <c r="L77" s="169"/>
      <c r="M77" s="77">
        <f aca="true" t="shared" si="6" ref="M77:M86">SUM(D77:L77)</f>
        <v>46</v>
      </c>
      <c r="N77" s="38">
        <v>46</v>
      </c>
    </row>
    <row r="78" spans="1:14" ht="12.75">
      <c r="A78" s="89" t="s">
        <v>186</v>
      </c>
      <c r="B78" s="89" t="s">
        <v>53</v>
      </c>
      <c r="C78" s="78" t="s">
        <v>49</v>
      </c>
      <c r="D78" s="187">
        <v>16</v>
      </c>
      <c r="E78" s="89"/>
      <c r="F78" s="189">
        <v>14</v>
      </c>
      <c r="G78" s="89"/>
      <c r="H78" s="189">
        <v>19</v>
      </c>
      <c r="I78" s="89"/>
      <c r="J78" s="189"/>
      <c r="K78" s="219"/>
      <c r="L78" s="89"/>
      <c r="M78" s="77">
        <f t="shared" si="6"/>
        <v>49</v>
      </c>
      <c r="N78" s="110">
        <v>49</v>
      </c>
    </row>
    <row r="79" spans="1:14" ht="12.75">
      <c r="A79" s="89" t="s">
        <v>279</v>
      </c>
      <c r="B79" s="89" t="s">
        <v>53</v>
      </c>
      <c r="C79" s="78" t="s">
        <v>49</v>
      </c>
      <c r="D79" s="94">
        <v>15</v>
      </c>
      <c r="E79" s="159"/>
      <c r="F79" s="94">
        <v>17</v>
      </c>
      <c r="G79" s="159"/>
      <c r="H79" s="94">
        <v>18</v>
      </c>
      <c r="I79" s="159"/>
      <c r="J79" s="94"/>
      <c r="K79" s="216"/>
      <c r="L79" s="159"/>
      <c r="M79" s="77">
        <f t="shared" si="6"/>
        <v>50</v>
      </c>
      <c r="N79" s="110">
        <v>50</v>
      </c>
    </row>
    <row r="80" spans="1:14" ht="12.75">
      <c r="A80" s="89"/>
      <c r="B80" s="89" t="s">
        <v>53</v>
      </c>
      <c r="C80" s="78" t="s">
        <v>49</v>
      </c>
      <c r="D80" s="187"/>
      <c r="E80" s="89"/>
      <c r="F80" s="189"/>
      <c r="G80" s="89"/>
      <c r="H80" s="189"/>
      <c r="I80" s="89"/>
      <c r="J80" s="189"/>
      <c r="K80" s="217"/>
      <c r="L80" s="89"/>
      <c r="M80" s="77">
        <f t="shared" si="6"/>
        <v>0</v>
      </c>
      <c r="N80" s="110"/>
    </row>
    <row r="81" spans="1:14" ht="12.75">
      <c r="A81" s="89"/>
      <c r="B81" s="89" t="s">
        <v>53</v>
      </c>
      <c r="C81" s="78" t="s">
        <v>49</v>
      </c>
      <c r="D81" s="37"/>
      <c r="E81" s="159"/>
      <c r="F81" s="94"/>
      <c r="G81" s="159"/>
      <c r="H81" s="94"/>
      <c r="I81" s="159"/>
      <c r="J81" s="94"/>
      <c r="K81" s="216"/>
      <c r="L81" s="159"/>
      <c r="M81" s="77">
        <f t="shared" si="6"/>
        <v>0</v>
      </c>
      <c r="N81" s="110"/>
    </row>
    <row r="82" spans="1:14" ht="12.75">
      <c r="A82" s="89"/>
      <c r="B82" s="89" t="s">
        <v>53</v>
      </c>
      <c r="C82" s="78" t="s">
        <v>49</v>
      </c>
      <c r="D82" s="103"/>
      <c r="E82" s="89"/>
      <c r="F82" s="189"/>
      <c r="G82" s="89"/>
      <c r="H82" s="189"/>
      <c r="I82" s="89"/>
      <c r="J82" s="189"/>
      <c r="K82" s="217"/>
      <c r="L82" s="89"/>
      <c r="M82" s="77">
        <f t="shared" si="6"/>
        <v>0</v>
      </c>
      <c r="N82" s="110"/>
    </row>
    <row r="83" spans="1:14" ht="12.75">
      <c r="A83" s="89"/>
      <c r="B83" s="89" t="s">
        <v>53</v>
      </c>
      <c r="C83" s="78" t="s">
        <v>49</v>
      </c>
      <c r="D83" s="37"/>
      <c r="E83" s="159"/>
      <c r="F83" s="94"/>
      <c r="G83" s="159"/>
      <c r="H83" s="94"/>
      <c r="I83" s="159"/>
      <c r="J83" s="94"/>
      <c r="K83" s="216"/>
      <c r="L83" s="159"/>
      <c r="M83" s="77">
        <f t="shared" si="6"/>
        <v>0</v>
      </c>
      <c r="N83" s="110"/>
    </row>
    <row r="84" spans="1:14" ht="12.75">
      <c r="A84" s="89"/>
      <c r="B84" s="89" t="s">
        <v>53</v>
      </c>
      <c r="C84" s="78" t="s">
        <v>49</v>
      </c>
      <c r="D84" s="103"/>
      <c r="E84" s="89"/>
      <c r="F84" s="189"/>
      <c r="G84" s="89"/>
      <c r="H84" s="189"/>
      <c r="I84" s="89"/>
      <c r="J84" s="189"/>
      <c r="K84" s="217"/>
      <c r="L84" s="89"/>
      <c r="M84" s="77">
        <f t="shared" si="6"/>
        <v>0</v>
      </c>
      <c r="N84" s="38"/>
    </row>
    <row r="85" spans="1:14" ht="12.75">
      <c r="A85" s="89"/>
      <c r="B85" s="89" t="s">
        <v>53</v>
      </c>
      <c r="C85" s="78" t="s">
        <v>49</v>
      </c>
      <c r="D85" s="103"/>
      <c r="E85" s="89"/>
      <c r="F85" s="189"/>
      <c r="G85" s="89"/>
      <c r="H85" s="189"/>
      <c r="I85" s="89"/>
      <c r="J85" s="189"/>
      <c r="K85" s="217"/>
      <c r="L85" s="89"/>
      <c r="M85" s="77">
        <f t="shared" si="6"/>
        <v>0</v>
      </c>
      <c r="N85" s="110"/>
    </row>
    <row r="86" spans="1:14" ht="13.5" thickBot="1">
      <c r="A86" s="171"/>
      <c r="B86" s="171" t="s">
        <v>53</v>
      </c>
      <c r="C86" s="128" t="s">
        <v>49</v>
      </c>
      <c r="D86" s="37"/>
      <c r="E86" s="159"/>
      <c r="F86" s="94"/>
      <c r="G86" s="159"/>
      <c r="H86" s="94"/>
      <c r="I86" s="159"/>
      <c r="J86" s="94"/>
      <c r="K86" s="216"/>
      <c r="L86" s="159"/>
      <c r="M86" s="77">
        <f t="shared" si="6"/>
        <v>0</v>
      </c>
      <c r="N86" s="38"/>
    </row>
    <row r="87" spans="1:14" ht="13.5" thickBot="1">
      <c r="A87" s="123" t="s">
        <v>45</v>
      </c>
      <c r="B87" s="101" t="s">
        <v>53</v>
      </c>
      <c r="C87" s="129" t="s">
        <v>49</v>
      </c>
      <c r="D87" s="60"/>
      <c r="E87" s="61"/>
      <c r="F87" s="108"/>
      <c r="G87" s="61"/>
      <c r="H87" s="108"/>
      <c r="I87" s="61"/>
      <c r="J87" s="59"/>
      <c r="K87" s="227"/>
      <c r="L87" s="130"/>
      <c r="M87" s="80">
        <f>K87</f>
        <v>0</v>
      </c>
      <c r="N87" s="67">
        <f>M87</f>
        <v>0</v>
      </c>
    </row>
    <row r="88" spans="1:15" ht="13.5" thickBot="1">
      <c r="A88" s="82" t="s">
        <v>46</v>
      </c>
      <c r="B88" s="83" t="s">
        <v>53</v>
      </c>
      <c r="C88" s="84" t="s">
        <v>49</v>
      </c>
      <c r="D88" s="63"/>
      <c r="E88" s="64"/>
      <c r="F88" s="107"/>
      <c r="G88" s="64"/>
      <c r="H88" s="107"/>
      <c r="I88" s="64"/>
      <c r="J88" s="62"/>
      <c r="K88" s="220"/>
      <c r="L88" s="69"/>
      <c r="M88" s="85">
        <f>L88</f>
        <v>0</v>
      </c>
      <c r="N88" s="86">
        <f>M88</f>
        <v>0</v>
      </c>
      <c r="O88" s="75">
        <f>SUM(N77:N88)</f>
        <v>145</v>
      </c>
    </row>
    <row r="89" spans="1:15" ht="12.75">
      <c r="A89" s="90"/>
      <c r="B89" s="91"/>
      <c r="C89" s="91"/>
      <c r="D89" s="18"/>
      <c r="E89" s="18"/>
      <c r="F89" s="18"/>
      <c r="G89" s="18"/>
      <c r="H89" s="18"/>
      <c r="I89" s="18"/>
      <c r="J89" s="18"/>
      <c r="K89" s="221"/>
      <c r="L89" s="18"/>
      <c r="M89" s="92"/>
      <c r="N89" s="93"/>
      <c r="O89" s="93"/>
    </row>
    <row r="90" spans="1:15" ht="12.75">
      <c r="A90" s="90"/>
      <c r="B90" s="91"/>
      <c r="C90" s="91"/>
      <c r="D90" s="18"/>
      <c r="E90" s="18"/>
      <c r="F90" s="18"/>
      <c r="G90" s="18"/>
      <c r="H90" s="18"/>
      <c r="I90" s="18"/>
      <c r="J90" s="18"/>
      <c r="K90" s="221"/>
      <c r="L90" s="18"/>
      <c r="M90" s="92"/>
      <c r="N90" s="93"/>
      <c r="O90" s="93"/>
    </row>
    <row r="91" spans="1:15" ht="12.75">
      <c r="A91" s="90"/>
      <c r="B91" s="91"/>
      <c r="C91" s="91"/>
      <c r="D91" s="18"/>
      <c r="E91" s="18"/>
      <c r="F91" s="18"/>
      <c r="G91" s="18"/>
      <c r="H91" s="18"/>
      <c r="I91" s="18"/>
      <c r="J91" s="18"/>
      <c r="K91" s="221"/>
      <c r="L91" s="18"/>
      <c r="M91" s="92"/>
      <c r="N91" s="93"/>
      <c r="O91" s="93"/>
    </row>
    <row r="92" spans="1:15" ht="12.75">
      <c r="A92" s="90"/>
      <c r="B92" s="91"/>
      <c r="C92" s="91"/>
      <c r="D92" s="18"/>
      <c r="E92" s="18"/>
      <c r="F92" s="18"/>
      <c r="G92" s="18"/>
      <c r="H92" s="18"/>
      <c r="I92" s="18"/>
      <c r="J92" s="18"/>
      <c r="K92" s="221"/>
      <c r="L92" s="18"/>
      <c r="M92" s="92"/>
      <c r="N92" s="93"/>
      <c r="O92" s="93"/>
    </row>
    <row r="93" spans="1:15" ht="12.75">
      <c r="A93" s="90"/>
      <c r="B93" s="91"/>
      <c r="C93" s="91"/>
      <c r="D93" s="18"/>
      <c r="E93" s="18"/>
      <c r="F93" s="18"/>
      <c r="G93" s="18"/>
      <c r="H93" s="18"/>
      <c r="I93" s="18"/>
      <c r="J93" s="18"/>
      <c r="K93" s="221"/>
      <c r="L93" s="18"/>
      <c r="M93" s="92"/>
      <c r="N93" s="93"/>
      <c r="O93" s="93"/>
    </row>
    <row r="94" spans="1:15" ht="12.75">
      <c r="A94" s="90"/>
      <c r="B94" s="91"/>
      <c r="C94" s="91"/>
      <c r="D94" s="18"/>
      <c r="E94" s="18"/>
      <c r="F94" s="18"/>
      <c r="G94" s="18"/>
      <c r="H94" s="18"/>
      <c r="I94" s="18"/>
      <c r="J94" s="18"/>
      <c r="K94" s="221"/>
      <c r="L94" s="18"/>
      <c r="M94" s="92"/>
      <c r="N94" s="93"/>
      <c r="O94" s="93"/>
    </row>
    <row r="95" spans="1:15" ht="12.75">
      <c r="A95" s="90"/>
      <c r="B95" s="91"/>
      <c r="C95" s="91"/>
      <c r="D95" s="18"/>
      <c r="E95" s="18"/>
      <c r="F95" s="18"/>
      <c r="G95" s="18"/>
      <c r="H95" s="18"/>
      <c r="I95" s="18"/>
      <c r="J95" s="18"/>
      <c r="K95" s="221"/>
      <c r="L95" s="18"/>
      <c r="M95" s="92"/>
      <c r="N95" s="93"/>
      <c r="O95" s="93"/>
    </row>
    <row r="96" spans="1:15" ht="12.75">
      <c r="A96" s="90"/>
      <c r="B96" s="91"/>
      <c r="C96" s="91"/>
      <c r="D96" s="18"/>
      <c r="E96" s="18"/>
      <c r="F96" s="18"/>
      <c r="G96" s="18"/>
      <c r="H96" s="18"/>
      <c r="I96" s="18"/>
      <c r="J96" s="18"/>
      <c r="K96" s="221"/>
      <c r="L96" s="18"/>
      <c r="M96" s="92"/>
      <c r="N96" s="93"/>
      <c r="O96" s="93"/>
    </row>
    <row r="97" spans="1:15" ht="12.75">
      <c r="A97" s="90"/>
      <c r="B97" s="91"/>
      <c r="C97" s="91"/>
      <c r="D97" s="18"/>
      <c r="E97" s="18"/>
      <c r="F97" s="18"/>
      <c r="G97" s="18"/>
      <c r="H97" s="18"/>
      <c r="I97" s="18"/>
      <c r="J97" s="18"/>
      <c r="K97" s="221"/>
      <c r="L97" s="18"/>
      <c r="M97" s="92"/>
      <c r="N97" s="93"/>
      <c r="O97" s="93"/>
    </row>
    <row r="98" spans="1:15" ht="12.75">
      <c r="A98" s="90"/>
      <c r="B98" s="91"/>
      <c r="C98" s="91"/>
      <c r="D98" s="18"/>
      <c r="E98" s="18"/>
      <c r="F98" s="18"/>
      <c r="G98" s="18"/>
      <c r="H98" s="18"/>
      <c r="I98" s="18"/>
      <c r="J98" s="18"/>
      <c r="K98" s="221"/>
      <c r="L98" s="18"/>
      <c r="M98" s="92"/>
      <c r="N98" s="93"/>
      <c r="O98" s="93"/>
    </row>
    <row r="99" spans="1:15" ht="12.75">
      <c r="A99" s="90"/>
      <c r="B99" s="91"/>
      <c r="C99" s="91"/>
      <c r="D99" s="18"/>
      <c r="E99" s="18"/>
      <c r="F99" s="18"/>
      <c r="G99" s="18"/>
      <c r="H99" s="18"/>
      <c r="I99" s="18"/>
      <c r="J99" s="18"/>
      <c r="K99" s="221"/>
      <c r="L99" s="18"/>
      <c r="M99" s="92"/>
      <c r="N99" s="93"/>
      <c r="O99" s="93"/>
    </row>
    <row r="100" spans="1:15" ht="12.75">
      <c r="A100" s="90"/>
      <c r="B100" s="91"/>
      <c r="C100" s="91"/>
      <c r="D100" s="18"/>
      <c r="E100" s="18"/>
      <c r="F100" s="18"/>
      <c r="G100" s="18"/>
      <c r="H100" s="18"/>
      <c r="I100" s="18"/>
      <c r="J100" s="18"/>
      <c r="K100" s="221"/>
      <c r="L100" s="18"/>
      <c r="M100" s="92"/>
      <c r="N100" s="93"/>
      <c r="O100" s="93"/>
    </row>
    <row r="101" spans="1:13" ht="12.75">
      <c r="A101" s="90"/>
      <c r="B101" s="94"/>
      <c r="C101" s="91"/>
      <c r="D101" s="18"/>
      <c r="E101" s="18"/>
      <c r="F101" s="18"/>
      <c r="G101" s="18"/>
      <c r="H101" s="18"/>
      <c r="I101" s="18"/>
      <c r="J101" s="18"/>
      <c r="K101" s="221"/>
      <c r="L101" s="18"/>
      <c r="M101" s="92"/>
    </row>
    <row r="102" spans="1:13" ht="12.75">
      <c r="A102" s="90"/>
      <c r="B102" s="94"/>
      <c r="C102" s="91"/>
      <c r="D102" s="18"/>
      <c r="E102" s="18"/>
      <c r="F102" s="18"/>
      <c r="G102" s="18"/>
      <c r="H102" s="18"/>
      <c r="I102" s="18"/>
      <c r="J102" s="18"/>
      <c r="K102" s="221"/>
      <c r="L102" s="18"/>
      <c r="M102" s="92"/>
    </row>
    <row r="103" spans="1:13" ht="12.75">
      <c r="A103" s="90"/>
      <c r="B103" s="94"/>
      <c r="C103" s="91"/>
      <c r="D103" s="18"/>
      <c r="E103" s="18"/>
      <c r="F103" s="18"/>
      <c r="G103" s="18"/>
      <c r="H103" s="18"/>
      <c r="I103" s="18"/>
      <c r="J103" s="18"/>
      <c r="K103" s="221"/>
      <c r="L103" s="18"/>
      <c r="M103" s="92"/>
    </row>
    <row r="104" spans="1:13" ht="12.75">
      <c r="A104" s="90"/>
      <c r="B104" s="94"/>
      <c r="C104" s="91"/>
      <c r="D104" s="18"/>
      <c r="E104" s="18"/>
      <c r="F104" s="18"/>
      <c r="G104" s="18"/>
      <c r="H104" s="18"/>
      <c r="I104" s="18"/>
      <c r="J104" s="18"/>
      <c r="K104" s="221"/>
      <c r="L104" s="18"/>
      <c r="M104" s="92"/>
    </row>
    <row r="105" spans="1:13" ht="12.75">
      <c r="A105" s="90"/>
      <c r="B105" s="94"/>
      <c r="C105" s="91"/>
      <c r="D105" s="18"/>
      <c r="E105" s="18"/>
      <c r="F105" s="18"/>
      <c r="G105" s="18"/>
      <c r="H105" s="18"/>
      <c r="I105" s="18"/>
      <c r="J105" s="18"/>
      <c r="K105" s="221"/>
      <c r="L105" s="18"/>
      <c r="M105" s="92"/>
    </row>
    <row r="106" spans="1:13" ht="12.75">
      <c r="A106" s="90"/>
      <c r="B106" s="94"/>
      <c r="C106" s="91"/>
      <c r="D106" s="18"/>
      <c r="E106" s="18"/>
      <c r="F106" s="18"/>
      <c r="G106" s="18"/>
      <c r="H106" s="18"/>
      <c r="I106" s="18"/>
      <c r="J106" s="18"/>
      <c r="K106" s="221"/>
      <c r="L106" s="18"/>
      <c r="M106" s="92"/>
    </row>
    <row r="107" spans="1:13" ht="18.75" thickBot="1">
      <c r="A107" s="72" t="str">
        <f>A2</f>
        <v>Venue</v>
      </c>
      <c r="B107" s="95"/>
      <c r="C107" s="72"/>
      <c r="D107" s="54" t="str">
        <f>C2</f>
        <v>Windrush Leisure Centre, Witney</v>
      </c>
      <c r="G107" s="54" t="str">
        <f>G2:J2</f>
        <v>Date - </v>
      </c>
      <c r="H107" s="173" t="str">
        <f>'Boys U11'!G2</f>
        <v>23rd January 2011</v>
      </c>
      <c r="J107" s="50"/>
      <c r="K107" s="225"/>
      <c r="L107" s="51"/>
      <c r="M107" s="51"/>
    </row>
    <row r="108" spans="1:14" ht="18.75" thickBot="1">
      <c r="A108" s="96" t="s">
        <v>38</v>
      </c>
      <c r="B108" s="50"/>
      <c r="C108" s="50"/>
      <c r="D108" s="50"/>
      <c r="E108" s="50"/>
      <c r="F108" s="50"/>
      <c r="G108" s="50"/>
      <c r="H108" s="50"/>
      <c r="I108" s="51"/>
      <c r="J108" s="51"/>
      <c r="K108" s="225"/>
      <c r="L108" s="51"/>
      <c r="M108" s="51"/>
      <c r="N108" s="75" t="s">
        <v>68</v>
      </c>
    </row>
    <row r="109" spans="1:14" ht="13.5" thickBot="1">
      <c r="A109" s="75" t="s">
        <v>39</v>
      </c>
      <c r="B109" s="97" t="s">
        <v>40</v>
      </c>
      <c r="C109" s="175" t="s">
        <v>41</v>
      </c>
      <c r="D109" s="56" t="s">
        <v>42</v>
      </c>
      <c r="E109" s="178" t="s">
        <v>43</v>
      </c>
      <c r="F109" s="56" t="s">
        <v>30</v>
      </c>
      <c r="G109" s="178" t="s">
        <v>77</v>
      </c>
      <c r="H109" s="56" t="s">
        <v>13</v>
      </c>
      <c r="I109" s="179" t="s">
        <v>26</v>
      </c>
      <c r="J109" s="66" t="s">
        <v>44</v>
      </c>
      <c r="K109" s="215" t="s">
        <v>45</v>
      </c>
      <c r="L109" s="56" t="s">
        <v>46</v>
      </c>
      <c r="M109" s="56" t="s">
        <v>8</v>
      </c>
      <c r="N109" s="81" t="s">
        <v>47</v>
      </c>
    </row>
    <row r="110" spans="1:14" ht="12.75">
      <c r="A110" s="79" t="s">
        <v>207</v>
      </c>
      <c r="B110" s="79" t="s">
        <v>48</v>
      </c>
      <c r="C110" s="133" t="s">
        <v>54</v>
      </c>
      <c r="D110" s="159">
        <v>18</v>
      </c>
      <c r="E110" s="94"/>
      <c r="F110" s="159"/>
      <c r="G110" s="94">
        <v>20</v>
      </c>
      <c r="H110" s="159">
        <v>19</v>
      </c>
      <c r="I110" s="94"/>
      <c r="J110" s="94"/>
      <c r="K110" s="222"/>
      <c r="L110" s="94"/>
      <c r="M110" s="65">
        <f>SUM(D110:L110)</f>
        <v>57</v>
      </c>
      <c r="N110" s="145">
        <v>57</v>
      </c>
    </row>
    <row r="111" spans="1:14" ht="12.75">
      <c r="A111" s="99" t="s">
        <v>209</v>
      </c>
      <c r="B111" s="79" t="s">
        <v>48</v>
      </c>
      <c r="C111" s="133" t="s">
        <v>54</v>
      </c>
      <c r="D111" s="89">
        <v>16</v>
      </c>
      <c r="E111" s="189"/>
      <c r="F111" s="89">
        <v>20</v>
      </c>
      <c r="G111" s="189"/>
      <c r="H111" s="89">
        <v>18</v>
      </c>
      <c r="I111" s="189"/>
      <c r="J111" s="189"/>
      <c r="K111" s="219"/>
      <c r="L111" s="189"/>
      <c r="M111" s="104">
        <f aca="true" t="shared" si="7" ref="M111:M119">SUM(D111:L111)</f>
        <v>54</v>
      </c>
      <c r="N111" s="160">
        <v>57</v>
      </c>
    </row>
    <row r="112" spans="1:14" ht="12.75">
      <c r="A112" s="99" t="s">
        <v>208</v>
      </c>
      <c r="B112" s="79" t="s">
        <v>48</v>
      </c>
      <c r="C112" s="133" t="s">
        <v>54</v>
      </c>
      <c r="D112" s="159"/>
      <c r="E112" s="94"/>
      <c r="F112" s="159"/>
      <c r="G112" s="94">
        <v>15</v>
      </c>
      <c r="H112" s="159"/>
      <c r="I112" s="94">
        <v>15</v>
      </c>
      <c r="J112" s="94"/>
      <c r="K112" s="222"/>
      <c r="L112" s="94"/>
      <c r="M112" s="58">
        <f t="shared" si="7"/>
        <v>30</v>
      </c>
      <c r="N112" s="146">
        <v>34</v>
      </c>
    </row>
    <row r="113" spans="1:14" ht="12.75">
      <c r="A113" s="99"/>
      <c r="B113" s="79" t="s">
        <v>48</v>
      </c>
      <c r="C113" s="133" t="s">
        <v>54</v>
      </c>
      <c r="D113" s="89"/>
      <c r="E113" s="189"/>
      <c r="F113" s="89"/>
      <c r="G113" s="189"/>
      <c r="H113" s="89"/>
      <c r="I113" s="189"/>
      <c r="J113" s="189"/>
      <c r="K113" s="219"/>
      <c r="L113" s="189"/>
      <c r="M113" s="104">
        <f t="shared" si="7"/>
        <v>0</v>
      </c>
      <c r="N113" s="160"/>
    </row>
    <row r="114" spans="1:14" ht="12.75">
      <c r="A114" s="99"/>
      <c r="B114" s="79" t="s">
        <v>48</v>
      </c>
      <c r="C114" s="133" t="s">
        <v>54</v>
      </c>
      <c r="D114" s="159"/>
      <c r="E114" s="94"/>
      <c r="F114" s="159"/>
      <c r="G114" s="94"/>
      <c r="H114" s="159"/>
      <c r="I114" s="94"/>
      <c r="J114" s="94"/>
      <c r="K114" s="222"/>
      <c r="L114" s="94"/>
      <c r="M114" s="58">
        <f t="shared" si="7"/>
        <v>0</v>
      </c>
      <c r="N114" s="146"/>
    </row>
    <row r="115" spans="1:14" ht="12.75">
      <c r="A115" s="99"/>
      <c r="B115" s="79" t="s">
        <v>48</v>
      </c>
      <c r="C115" s="133" t="s">
        <v>54</v>
      </c>
      <c r="D115" s="89"/>
      <c r="E115" s="189"/>
      <c r="F115" s="89"/>
      <c r="G115" s="189"/>
      <c r="H115" s="89"/>
      <c r="I115" s="189"/>
      <c r="J115" s="189"/>
      <c r="K115" s="219"/>
      <c r="L115" s="189"/>
      <c r="M115" s="104">
        <f t="shared" si="7"/>
        <v>0</v>
      </c>
      <c r="N115" s="160"/>
    </row>
    <row r="116" spans="1:14" ht="12.75">
      <c r="A116" s="99"/>
      <c r="B116" s="79" t="s">
        <v>48</v>
      </c>
      <c r="C116" s="133" t="s">
        <v>54</v>
      </c>
      <c r="D116" s="159"/>
      <c r="E116" s="94"/>
      <c r="F116" s="159"/>
      <c r="G116" s="94"/>
      <c r="H116" s="159"/>
      <c r="I116" s="94"/>
      <c r="J116" s="94"/>
      <c r="K116" s="222"/>
      <c r="L116" s="94"/>
      <c r="M116" s="58">
        <f t="shared" si="7"/>
        <v>0</v>
      </c>
      <c r="N116" s="146"/>
    </row>
    <row r="117" spans="1:14" ht="12.75">
      <c r="A117" s="99"/>
      <c r="B117" s="79" t="s">
        <v>48</v>
      </c>
      <c r="C117" s="133" t="s">
        <v>54</v>
      </c>
      <c r="D117" s="89"/>
      <c r="E117" s="189"/>
      <c r="F117" s="89"/>
      <c r="G117" s="189"/>
      <c r="H117" s="89"/>
      <c r="I117" s="189"/>
      <c r="J117" s="189"/>
      <c r="K117" s="219"/>
      <c r="L117" s="189"/>
      <c r="M117" s="104">
        <f t="shared" si="7"/>
        <v>0</v>
      </c>
      <c r="N117" s="160"/>
    </row>
    <row r="118" spans="1:14" ht="12.75">
      <c r="A118" s="99"/>
      <c r="B118" s="79" t="s">
        <v>48</v>
      </c>
      <c r="C118" s="133" t="s">
        <v>54</v>
      </c>
      <c r="D118" s="87"/>
      <c r="E118" s="191"/>
      <c r="F118" s="87"/>
      <c r="G118" s="191"/>
      <c r="H118" s="87"/>
      <c r="I118" s="191"/>
      <c r="J118" s="191"/>
      <c r="K118" s="223"/>
      <c r="L118" s="191"/>
      <c r="M118" s="104">
        <f t="shared" si="7"/>
        <v>0</v>
      </c>
      <c r="N118" s="160"/>
    </row>
    <row r="119" spans="1:14" ht="13.5" thickBot="1">
      <c r="A119" s="121"/>
      <c r="B119" s="131" t="s">
        <v>48</v>
      </c>
      <c r="C119" s="176" t="s">
        <v>54</v>
      </c>
      <c r="D119" s="248"/>
      <c r="E119" s="249"/>
      <c r="F119" s="248"/>
      <c r="G119" s="249"/>
      <c r="H119" s="248"/>
      <c r="I119" s="249"/>
      <c r="J119" s="249"/>
      <c r="K119" s="250"/>
      <c r="L119" s="251"/>
      <c r="M119" s="58">
        <f t="shared" si="7"/>
        <v>0</v>
      </c>
      <c r="N119" s="69"/>
    </row>
    <row r="120" spans="1:14" ht="13.5" thickBot="1">
      <c r="A120" s="123" t="s">
        <v>45</v>
      </c>
      <c r="B120" s="101" t="s">
        <v>48</v>
      </c>
      <c r="C120" s="165" t="s">
        <v>54</v>
      </c>
      <c r="D120" s="61"/>
      <c r="E120" s="60"/>
      <c r="F120" s="61"/>
      <c r="G120" s="108"/>
      <c r="H120" s="61"/>
      <c r="I120" s="108"/>
      <c r="J120" s="108"/>
      <c r="K120" s="235">
        <v>19</v>
      </c>
      <c r="L120" s="130"/>
      <c r="M120" s="132">
        <f>K120</f>
        <v>19</v>
      </c>
      <c r="N120" s="112">
        <f>M120</f>
        <v>19</v>
      </c>
    </row>
    <row r="121" spans="1:15" ht="13.5" thickBot="1">
      <c r="A121" s="82" t="s">
        <v>46</v>
      </c>
      <c r="B121" s="83" t="s">
        <v>48</v>
      </c>
      <c r="C121" s="177" t="s">
        <v>54</v>
      </c>
      <c r="D121" s="168"/>
      <c r="E121" s="157"/>
      <c r="F121" s="168"/>
      <c r="G121" s="157"/>
      <c r="H121" s="168"/>
      <c r="I121" s="157"/>
      <c r="J121" s="157"/>
      <c r="K121" s="232"/>
      <c r="L121" s="174"/>
      <c r="M121" s="247">
        <f>L121</f>
        <v>0</v>
      </c>
      <c r="N121" s="69">
        <v>0</v>
      </c>
      <c r="O121" s="75">
        <f>SUM(N110:N121)</f>
        <v>167</v>
      </c>
    </row>
    <row r="122" spans="1:14" ht="12.75">
      <c r="A122" s="87" t="s">
        <v>168</v>
      </c>
      <c r="B122" s="79" t="s">
        <v>50</v>
      </c>
      <c r="C122" s="98" t="s">
        <v>54</v>
      </c>
      <c r="D122" s="188">
        <v>20</v>
      </c>
      <c r="E122" s="159"/>
      <c r="F122" s="94">
        <v>18</v>
      </c>
      <c r="G122" s="159"/>
      <c r="H122" s="94"/>
      <c r="I122" s="159">
        <v>20</v>
      </c>
      <c r="J122" s="94"/>
      <c r="K122" s="216"/>
      <c r="L122" s="159"/>
      <c r="M122" s="113">
        <f aca="true" t="shared" si="8" ref="M122:M143">SUM(D122:L122)</f>
        <v>58</v>
      </c>
      <c r="N122" s="38">
        <v>58</v>
      </c>
    </row>
    <row r="123" spans="1:14" ht="12.75">
      <c r="A123" s="87" t="s">
        <v>173</v>
      </c>
      <c r="B123" s="99" t="s">
        <v>50</v>
      </c>
      <c r="C123" s="100" t="s">
        <v>54</v>
      </c>
      <c r="D123" s="187">
        <v>15</v>
      </c>
      <c r="E123" s="89"/>
      <c r="F123" s="189">
        <v>19</v>
      </c>
      <c r="G123" s="89"/>
      <c r="H123" s="189"/>
      <c r="I123" s="89">
        <v>17</v>
      </c>
      <c r="J123" s="189"/>
      <c r="K123" s="217"/>
      <c r="L123" s="89"/>
      <c r="M123" s="132">
        <f t="shared" si="8"/>
        <v>51</v>
      </c>
      <c r="N123" s="110">
        <v>51</v>
      </c>
    </row>
    <row r="124" spans="1:14" ht="12.75">
      <c r="A124" s="87" t="s">
        <v>170</v>
      </c>
      <c r="B124" s="99" t="s">
        <v>50</v>
      </c>
      <c r="C124" s="100" t="s">
        <v>54</v>
      </c>
      <c r="D124" s="188"/>
      <c r="E124" s="159">
        <v>20</v>
      </c>
      <c r="F124" s="94"/>
      <c r="G124" s="159">
        <v>14</v>
      </c>
      <c r="H124" s="94"/>
      <c r="I124" s="159">
        <v>16</v>
      </c>
      <c r="J124" s="94"/>
      <c r="K124" s="216"/>
      <c r="L124" s="159"/>
      <c r="M124" s="113">
        <f t="shared" si="8"/>
        <v>50</v>
      </c>
      <c r="N124" s="38">
        <v>50</v>
      </c>
    </row>
    <row r="125" spans="1:14" ht="12.75">
      <c r="A125" s="87"/>
      <c r="B125" s="99" t="s">
        <v>50</v>
      </c>
      <c r="C125" s="100" t="s">
        <v>54</v>
      </c>
      <c r="D125" s="187"/>
      <c r="E125" s="89"/>
      <c r="F125" s="189"/>
      <c r="G125" s="89"/>
      <c r="H125" s="189"/>
      <c r="I125" s="89"/>
      <c r="J125" s="189"/>
      <c r="K125" s="217"/>
      <c r="L125" s="89"/>
      <c r="M125" s="132">
        <f t="shared" si="8"/>
        <v>0</v>
      </c>
      <c r="N125" s="110"/>
    </row>
    <row r="126" spans="1:14" ht="12.75">
      <c r="A126" s="87"/>
      <c r="B126" s="99" t="s">
        <v>50</v>
      </c>
      <c r="C126" s="100" t="s">
        <v>54</v>
      </c>
      <c r="D126" s="188"/>
      <c r="E126" s="159"/>
      <c r="F126" s="94"/>
      <c r="G126" s="159"/>
      <c r="H126" s="94"/>
      <c r="I126" s="159"/>
      <c r="J126" s="94"/>
      <c r="K126" s="216"/>
      <c r="L126" s="159"/>
      <c r="M126" s="113">
        <f t="shared" si="8"/>
        <v>0</v>
      </c>
      <c r="N126" s="38"/>
    </row>
    <row r="127" spans="1:14" ht="12.75">
      <c r="A127" s="89"/>
      <c r="B127" s="99" t="s">
        <v>50</v>
      </c>
      <c r="C127" s="100" t="s">
        <v>54</v>
      </c>
      <c r="D127" s="187"/>
      <c r="E127" s="89"/>
      <c r="F127" s="189"/>
      <c r="G127" s="89"/>
      <c r="H127" s="189"/>
      <c r="I127" s="89"/>
      <c r="J127" s="189"/>
      <c r="K127" s="217"/>
      <c r="L127" s="89"/>
      <c r="M127" s="132">
        <f t="shared" si="8"/>
        <v>0</v>
      </c>
      <c r="N127" s="110"/>
    </row>
    <row r="128" spans="1:14" ht="12.75">
      <c r="A128" s="89"/>
      <c r="B128" s="99" t="s">
        <v>50</v>
      </c>
      <c r="C128" s="100" t="s">
        <v>54</v>
      </c>
      <c r="D128" s="188"/>
      <c r="E128" s="159"/>
      <c r="F128" s="94"/>
      <c r="G128" s="159"/>
      <c r="H128" s="94"/>
      <c r="I128" s="159"/>
      <c r="J128" s="94"/>
      <c r="K128" s="216"/>
      <c r="L128" s="159"/>
      <c r="M128" s="113">
        <f t="shared" si="8"/>
        <v>0</v>
      </c>
      <c r="N128" s="38"/>
    </row>
    <row r="129" spans="1:14" ht="12.75">
      <c r="A129" s="89"/>
      <c r="B129" s="99" t="s">
        <v>50</v>
      </c>
      <c r="C129" s="100" t="s">
        <v>54</v>
      </c>
      <c r="D129" s="187"/>
      <c r="E129" s="89"/>
      <c r="F129" s="189"/>
      <c r="G129" s="89"/>
      <c r="H129" s="189"/>
      <c r="I129" s="89"/>
      <c r="J129" s="189"/>
      <c r="K129" s="217"/>
      <c r="L129" s="89"/>
      <c r="M129" s="132">
        <f t="shared" si="8"/>
        <v>0</v>
      </c>
      <c r="N129" s="110"/>
    </row>
    <row r="130" spans="1:14" ht="12.75">
      <c r="A130" s="89"/>
      <c r="B130" s="99" t="s">
        <v>50</v>
      </c>
      <c r="C130" s="100" t="s">
        <v>54</v>
      </c>
      <c r="D130" s="187"/>
      <c r="E130" s="89"/>
      <c r="F130" s="189"/>
      <c r="G130" s="89"/>
      <c r="H130" s="189"/>
      <c r="I130" s="89"/>
      <c r="J130" s="189"/>
      <c r="K130" s="217"/>
      <c r="L130" s="89"/>
      <c r="M130" s="132">
        <f t="shared" si="8"/>
        <v>0</v>
      </c>
      <c r="N130" s="110"/>
    </row>
    <row r="131" spans="1:14" ht="13.5" thickBot="1">
      <c r="A131" s="171"/>
      <c r="B131" s="121" t="s">
        <v>50</v>
      </c>
      <c r="C131" s="122" t="s">
        <v>54</v>
      </c>
      <c r="D131" s="188"/>
      <c r="E131" s="159"/>
      <c r="F131" s="94"/>
      <c r="G131" s="159"/>
      <c r="H131" s="94"/>
      <c r="I131" s="159"/>
      <c r="J131" s="94"/>
      <c r="K131" s="216"/>
      <c r="L131" s="159"/>
      <c r="M131" s="113">
        <f t="shared" si="8"/>
        <v>0</v>
      </c>
      <c r="N131" s="38"/>
    </row>
    <row r="132" spans="1:14" ht="13.5" thickBot="1">
      <c r="A132" s="123" t="s">
        <v>45</v>
      </c>
      <c r="B132" s="101" t="s">
        <v>50</v>
      </c>
      <c r="C132" s="129" t="s">
        <v>54</v>
      </c>
      <c r="D132" s="60"/>
      <c r="E132" s="61"/>
      <c r="F132" s="108"/>
      <c r="G132" s="61"/>
      <c r="H132" s="108"/>
      <c r="I132" s="61"/>
      <c r="J132" s="59"/>
      <c r="K132" s="165">
        <v>20</v>
      </c>
      <c r="L132" s="130"/>
      <c r="M132" s="80">
        <f>K132</f>
        <v>20</v>
      </c>
      <c r="N132" s="67">
        <f>M132</f>
        <v>20</v>
      </c>
    </row>
    <row r="133" spans="1:15" ht="13.5" thickBot="1">
      <c r="A133" s="82" t="s">
        <v>46</v>
      </c>
      <c r="B133" s="83" t="s">
        <v>50</v>
      </c>
      <c r="C133" s="84" t="s">
        <v>54</v>
      </c>
      <c r="D133" s="63"/>
      <c r="E133" s="64"/>
      <c r="F133" s="107"/>
      <c r="G133" s="64"/>
      <c r="H133" s="107"/>
      <c r="I133" s="64"/>
      <c r="J133" s="62"/>
      <c r="K133" s="220"/>
      <c r="L133" s="69"/>
      <c r="M133" s="85">
        <f>L133</f>
        <v>0</v>
      </c>
      <c r="N133" s="86">
        <f>M133</f>
        <v>0</v>
      </c>
      <c r="O133" s="75">
        <f>SUM(N122:N133)</f>
        <v>179</v>
      </c>
    </row>
    <row r="134" spans="1:14" ht="12.75">
      <c r="A134" s="89" t="s">
        <v>255</v>
      </c>
      <c r="B134" s="99" t="s">
        <v>51</v>
      </c>
      <c r="C134" s="98" t="s">
        <v>54</v>
      </c>
      <c r="D134" s="188">
        <v>19</v>
      </c>
      <c r="E134" s="159"/>
      <c r="F134" s="94"/>
      <c r="G134" s="159">
        <v>19</v>
      </c>
      <c r="H134" s="94">
        <v>16</v>
      </c>
      <c r="I134" s="159"/>
      <c r="J134" s="94"/>
      <c r="K134" s="216"/>
      <c r="L134" s="169"/>
      <c r="M134" s="113">
        <f t="shared" si="8"/>
        <v>54</v>
      </c>
      <c r="N134" s="38">
        <v>54</v>
      </c>
    </row>
    <row r="135" spans="1:14" ht="12.75">
      <c r="A135" s="89"/>
      <c r="B135" s="99" t="s">
        <v>51</v>
      </c>
      <c r="C135" s="100" t="s">
        <v>54</v>
      </c>
      <c r="D135" s="187"/>
      <c r="E135" s="89"/>
      <c r="F135" s="189"/>
      <c r="G135" s="89"/>
      <c r="H135" s="189"/>
      <c r="I135" s="89"/>
      <c r="J135" s="189"/>
      <c r="K135" s="217"/>
      <c r="L135" s="89"/>
      <c r="M135" s="120">
        <f t="shared" si="8"/>
        <v>0</v>
      </c>
      <c r="N135" s="110"/>
    </row>
    <row r="136" spans="1:14" ht="12.75">
      <c r="A136" s="89"/>
      <c r="B136" s="99" t="s">
        <v>51</v>
      </c>
      <c r="C136" s="100" t="s">
        <v>54</v>
      </c>
      <c r="D136" s="188"/>
      <c r="E136" s="159"/>
      <c r="F136" s="94"/>
      <c r="G136" s="159"/>
      <c r="H136" s="94"/>
      <c r="I136" s="159"/>
      <c r="J136" s="94"/>
      <c r="K136" s="216"/>
      <c r="L136" s="159"/>
      <c r="M136" s="113">
        <f t="shared" si="8"/>
        <v>0</v>
      </c>
      <c r="N136" s="38"/>
    </row>
    <row r="137" spans="1:14" ht="12.75">
      <c r="A137" s="89"/>
      <c r="B137" s="99" t="s">
        <v>51</v>
      </c>
      <c r="C137" s="100" t="s">
        <v>54</v>
      </c>
      <c r="D137" s="187"/>
      <c r="E137" s="89"/>
      <c r="F137" s="189"/>
      <c r="G137" s="89"/>
      <c r="H137" s="189"/>
      <c r="I137" s="89"/>
      <c r="J137" s="189"/>
      <c r="K137" s="217"/>
      <c r="L137" s="89"/>
      <c r="M137" s="120">
        <f t="shared" si="8"/>
        <v>0</v>
      </c>
      <c r="N137" s="110"/>
    </row>
    <row r="138" spans="1:14" ht="12.75">
      <c r="A138" s="89"/>
      <c r="B138" s="99" t="s">
        <v>51</v>
      </c>
      <c r="C138" s="100" t="s">
        <v>54</v>
      </c>
      <c r="D138" s="188"/>
      <c r="E138" s="159"/>
      <c r="F138" s="94"/>
      <c r="G138" s="159"/>
      <c r="H138" s="94"/>
      <c r="I138" s="159"/>
      <c r="J138" s="94"/>
      <c r="K138" s="216"/>
      <c r="L138" s="159"/>
      <c r="M138" s="113">
        <f t="shared" si="8"/>
        <v>0</v>
      </c>
      <c r="N138" s="38"/>
    </row>
    <row r="139" spans="1:14" ht="12.75">
      <c r="A139" s="89"/>
      <c r="B139" s="99" t="s">
        <v>51</v>
      </c>
      <c r="C139" s="100" t="s">
        <v>54</v>
      </c>
      <c r="D139" s="187"/>
      <c r="E139" s="89"/>
      <c r="F139" s="189"/>
      <c r="G139" s="89"/>
      <c r="H139" s="189"/>
      <c r="I139" s="89"/>
      <c r="J139" s="189"/>
      <c r="K139" s="217"/>
      <c r="L139" s="89"/>
      <c r="M139" s="120">
        <f t="shared" si="8"/>
        <v>0</v>
      </c>
      <c r="N139" s="110"/>
    </row>
    <row r="140" spans="1:14" ht="12.75">
      <c r="A140" s="89"/>
      <c r="B140" s="99" t="s">
        <v>51</v>
      </c>
      <c r="C140" s="100" t="s">
        <v>54</v>
      </c>
      <c r="D140" s="188"/>
      <c r="E140" s="159"/>
      <c r="F140" s="94"/>
      <c r="G140" s="159"/>
      <c r="H140" s="94"/>
      <c r="I140" s="159"/>
      <c r="J140" s="94"/>
      <c r="K140" s="216"/>
      <c r="L140" s="159"/>
      <c r="M140" s="113">
        <f t="shared" si="8"/>
        <v>0</v>
      </c>
      <c r="N140" s="38"/>
    </row>
    <row r="141" spans="1:14" ht="12.75">
      <c r="A141" s="89"/>
      <c r="B141" s="99" t="s">
        <v>51</v>
      </c>
      <c r="C141" s="100" t="s">
        <v>54</v>
      </c>
      <c r="D141" s="187"/>
      <c r="E141" s="89"/>
      <c r="F141" s="189"/>
      <c r="G141" s="89"/>
      <c r="H141" s="189"/>
      <c r="I141" s="89"/>
      <c r="J141" s="189"/>
      <c r="K141" s="217"/>
      <c r="L141" s="89"/>
      <c r="M141" s="120">
        <f t="shared" si="8"/>
        <v>0</v>
      </c>
      <c r="N141" s="110"/>
    </row>
    <row r="142" spans="1:14" ht="12.75">
      <c r="A142" s="89"/>
      <c r="B142" s="99" t="s">
        <v>51</v>
      </c>
      <c r="C142" s="100" t="s">
        <v>54</v>
      </c>
      <c r="D142" s="187"/>
      <c r="E142" s="89"/>
      <c r="F142" s="189"/>
      <c r="G142" s="89"/>
      <c r="H142" s="189"/>
      <c r="I142" s="89"/>
      <c r="J142" s="189"/>
      <c r="K142" s="217"/>
      <c r="L142" s="89"/>
      <c r="M142" s="120">
        <f t="shared" si="8"/>
        <v>0</v>
      </c>
      <c r="N142" s="110"/>
    </row>
    <row r="143" spans="1:14" ht="13.5" thickBot="1">
      <c r="A143" s="171"/>
      <c r="B143" s="121" t="s">
        <v>51</v>
      </c>
      <c r="C143" s="122" t="s">
        <v>54</v>
      </c>
      <c r="D143" s="188"/>
      <c r="E143" s="159"/>
      <c r="F143" s="94"/>
      <c r="G143" s="159"/>
      <c r="H143" s="94"/>
      <c r="I143" s="159"/>
      <c r="J143" s="94"/>
      <c r="K143" s="216"/>
      <c r="L143" s="159"/>
      <c r="M143" s="77">
        <f t="shared" si="8"/>
        <v>0</v>
      </c>
      <c r="N143" s="38"/>
    </row>
    <row r="144" spans="1:14" ht="13.5" thickBot="1">
      <c r="A144" s="123" t="s">
        <v>45</v>
      </c>
      <c r="B144" s="101" t="s">
        <v>51</v>
      </c>
      <c r="C144" s="129" t="s">
        <v>54</v>
      </c>
      <c r="D144" s="60"/>
      <c r="E144" s="61"/>
      <c r="F144" s="108"/>
      <c r="G144" s="61"/>
      <c r="H144" s="108"/>
      <c r="I144" s="61"/>
      <c r="J144" s="59"/>
      <c r="K144" s="165"/>
      <c r="L144" s="130"/>
      <c r="M144" s="80">
        <f>K144</f>
        <v>0</v>
      </c>
      <c r="N144" s="81">
        <f>M144</f>
        <v>0</v>
      </c>
    </row>
    <row r="145" spans="1:15" ht="13.5" thickBot="1">
      <c r="A145" s="201" t="s">
        <v>46</v>
      </c>
      <c r="B145" s="121" t="s">
        <v>51</v>
      </c>
      <c r="C145" s="128" t="s">
        <v>54</v>
      </c>
      <c r="D145" s="207"/>
      <c r="E145" s="114"/>
      <c r="F145" s="115"/>
      <c r="G145" s="114"/>
      <c r="H145" s="115"/>
      <c r="I145" s="114"/>
      <c r="J145" s="116"/>
      <c r="K145" s="240"/>
      <c r="L145" s="118"/>
      <c r="M145" s="119">
        <f>L145</f>
        <v>0</v>
      </c>
      <c r="N145" s="118">
        <f>M145</f>
        <v>0</v>
      </c>
      <c r="O145" s="75">
        <f>SUM(N134:N145)</f>
        <v>54</v>
      </c>
    </row>
    <row r="146" spans="1:15" ht="12.75">
      <c r="A146" s="169"/>
      <c r="B146" s="99" t="s">
        <v>88</v>
      </c>
      <c r="C146" s="208" t="s">
        <v>54</v>
      </c>
      <c r="D146" s="155"/>
      <c r="E146" s="149"/>
      <c r="F146" s="155"/>
      <c r="G146" s="149"/>
      <c r="H146" s="155"/>
      <c r="I146" s="149"/>
      <c r="J146" s="209"/>
      <c r="K146" s="241"/>
      <c r="L146" s="202"/>
      <c r="M146" s="80">
        <f>SUM(D146:L146)</f>
        <v>0</v>
      </c>
      <c r="N146" s="147"/>
      <c r="O146" s="93"/>
    </row>
    <row r="147" spans="1:15" ht="12.75">
      <c r="A147" s="89"/>
      <c r="B147" s="99" t="s">
        <v>88</v>
      </c>
      <c r="C147" s="127" t="s">
        <v>54</v>
      </c>
      <c r="D147" s="115"/>
      <c r="E147" s="114"/>
      <c r="F147" s="115"/>
      <c r="G147" s="114"/>
      <c r="H147" s="115"/>
      <c r="I147" s="109"/>
      <c r="J147" s="180"/>
      <c r="K147" s="239"/>
      <c r="L147" s="161"/>
      <c r="M147" s="132">
        <f aca="true" t="shared" si="9" ref="M147:M155">SUM(D147:L147)</f>
        <v>0</v>
      </c>
      <c r="N147" s="181"/>
      <c r="O147" s="93"/>
    </row>
    <row r="148" spans="1:15" ht="12.75">
      <c r="A148" s="159"/>
      <c r="B148" s="99" t="s">
        <v>88</v>
      </c>
      <c r="C148" s="127" t="s">
        <v>54</v>
      </c>
      <c r="D148" s="115"/>
      <c r="E148" s="114"/>
      <c r="F148" s="115"/>
      <c r="G148" s="114"/>
      <c r="H148" s="115"/>
      <c r="I148" s="138"/>
      <c r="J148" s="135"/>
      <c r="K148" s="238"/>
      <c r="L148" s="136"/>
      <c r="M148" s="132">
        <f t="shared" si="9"/>
        <v>0</v>
      </c>
      <c r="N148" s="181"/>
      <c r="O148" s="93"/>
    </row>
    <row r="149" spans="1:15" ht="12.75">
      <c r="A149" s="89"/>
      <c r="B149" s="99" t="s">
        <v>88</v>
      </c>
      <c r="C149" s="127" t="s">
        <v>54</v>
      </c>
      <c r="D149" s="115"/>
      <c r="E149" s="114"/>
      <c r="F149" s="115"/>
      <c r="G149" s="114"/>
      <c r="H149" s="115"/>
      <c r="I149" s="109"/>
      <c r="J149" s="180"/>
      <c r="K149" s="239"/>
      <c r="L149" s="161"/>
      <c r="M149" s="132">
        <f t="shared" si="9"/>
        <v>0</v>
      </c>
      <c r="N149" s="181"/>
      <c r="O149" s="93"/>
    </row>
    <row r="150" spans="1:15" ht="12.75">
      <c r="A150" s="159"/>
      <c r="B150" s="99" t="s">
        <v>88</v>
      </c>
      <c r="C150" s="127" t="s">
        <v>54</v>
      </c>
      <c r="D150" s="115"/>
      <c r="E150" s="114"/>
      <c r="F150" s="115"/>
      <c r="G150" s="114"/>
      <c r="H150" s="115"/>
      <c r="I150" s="138"/>
      <c r="J150" s="135"/>
      <c r="K150" s="238"/>
      <c r="L150" s="136"/>
      <c r="M150" s="132">
        <f t="shared" si="9"/>
        <v>0</v>
      </c>
      <c r="N150" s="181"/>
      <c r="O150" s="93"/>
    </row>
    <row r="151" spans="1:15" ht="12.75">
      <c r="A151" s="89"/>
      <c r="B151" s="99" t="s">
        <v>88</v>
      </c>
      <c r="C151" s="127" t="s">
        <v>54</v>
      </c>
      <c r="D151" s="115"/>
      <c r="E151" s="114"/>
      <c r="F151" s="115"/>
      <c r="G151" s="114"/>
      <c r="H151" s="115"/>
      <c r="I151" s="109"/>
      <c r="J151" s="180"/>
      <c r="K151" s="239"/>
      <c r="L151" s="161"/>
      <c r="M151" s="132">
        <f t="shared" si="9"/>
        <v>0</v>
      </c>
      <c r="N151" s="181"/>
      <c r="O151" s="93"/>
    </row>
    <row r="152" spans="1:15" ht="12.75">
      <c r="A152" s="201"/>
      <c r="B152" s="99" t="s">
        <v>88</v>
      </c>
      <c r="C152" s="127" t="s">
        <v>54</v>
      </c>
      <c r="D152" s="115"/>
      <c r="E152" s="114"/>
      <c r="F152" s="115"/>
      <c r="G152" s="114"/>
      <c r="H152" s="115"/>
      <c r="I152" s="138"/>
      <c r="J152" s="135"/>
      <c r="K152" s="238"/>
      <c r="L152" s="136"/>
      <c r="M152" s="132">
        <f t="shared" si="9"/>
        <v>0</v>
      </c>
      <c r="N152" s="181"/>
      <c r="O152" s="93"/>
    </row>
    <row r="153" spans="1:15" ht="12.75">
      <c r="A153" s="206"/>
      <c r="B153" s="99" t="s">
        <v>88</v>
      </c>
      <c r="C153" s="127" t="s">
        <v>54</v>
      </c>
      <c r="D153" s="115"/>
      <c r="E153" s="114"/>
      <c r="F153" s="115"/>
      <c r="G153" s="114"/>
      <c r="H153" s="115"/>
      <c r="I153" s="109"/>
      <c r="J153" s="180"/>
      <c r="K153" s="239"/>
      <c r="L153" s="161"/>
      <c r="M153" s="132">
        <f t="shared" si="9"/>
        <v>0</v>
      </c>
      <c r="N153" s="181"/>
      <c r="O153" s="93"/>
    </row>
    <row r="154" spans="1:15" ht="12.75">
      <c r="A154" s="206"/>
      <c r="B154" s="99" t="s">
        <v>88</v>
      </c>
      <c r="C154" s="127" t="s">
        <v>54</v>
      </c>
      <c r="D154" s="115"/>
      <c r="E154" s="114"/>
      <c r="F154" s="115"/>
      <c r="G154" s="114"/>
      <c r="H154" s="115"/>
      <c r="I154" s="138"/>
      <c r="J154" s="135"/>
      <c r="K154" s="238"/>
      <c r="L154" s="136"/>
      <c r="M154" s="132">
        <f t="shared" si="9"/>
        <v>0</v>
      </c>
      <c r="N154" s="181"/>
      <c r="O154" s="93"/>
    </row>
    <row r="155" spans="1:15" ht="13.5" thickBot="1">
      <c r="A155" s="201"/>
      <c r="B155" s="83" t="s">
        <v>88</v>
      </c>
      <c r="C155" s="127" t="s">
        <v>54</v>
      </c>
      <c r="D155" s="115"/>
      <c r="E155" s="114"/>
      <c r="F155" s="115"/>
      <c r="G155" s="114"/>
      <c r="H155" s="115"/>
      <c r="I155" s="114"/>
      <c r="J155" s="116"/>
      <c r="K155" s="242"/>
      <c r="L155" s="117"/>
      <c r="M155" s="252">
        <f t="shared" si="9"/>
        <v>0</v>
      </c>
      <c r="N155" s="146"/>
      <c r="O155" s="93"/>
    </row>
    <row r="156" spans="1:15" ht="13.5" thickBot="1">
      <c r="A156" s="123" t="s">
        <v>45</v>
      </c>
      <c r="B156" s="137" t="s">
        <v>88</v>
      </c>
      <c r="C156" s="208" t="s">
        <v>54</v>
      </c>
      <c r="D156" s="155"/>
      <c r="E156" s="149"/>
      <c r="F156" s="155"/>
      <c r="G156" s="149"/>
      <c r="H156" s="155"/>
      <c r="I156" s="61"/>
      <c r="J156" s="124"/>
      <c r="K156" s="165"/>
      <c r="L156" s="130"/>
      <c r="M156" s="247">
        <f>K156</f>
        <v>0</v>
      </c>
      <c r="N156" s="67">
        <f>M156</f>
        <v>0</v>
      </c>
      <c r="O156" s="93"/>
    </row>
    <row r="157" spans="1:15" ht="13.5" thickBot="1">
      <c r="A157" s="82" t="s">
        <v>46</v>
      </c>
      <c r="B157" s="137" t="s">
        <v>88</v>
      </c>
      <c r="C157" s="210" t="s">
        <v>54</v>
      </c>
      <c r="D157" s="107"/>
      <c r="E157" s="64"/>
      <c r="F157" s="107"/>
      <c r="G157" s="64"/>
      <c r="H157" s="107"/>
      <c r="I157" s="168"/>
      <c r="J157" s="211"/>
      <c r="K157" s="243"/>
      <c r="L157" s="86"/>
      <c r="M157" s="85">
        <f>L157</f>
        <v>0</v>
      </c>
      <c r="N157" s="86">
        <f>M157</f>
        <v>0</v>
      </c>
      <c r="O157" s="75">
        <f>SUM(N146:N157)</f>
        <v>0</v>
      </c>
    </row>
    <row r="158" spans="1:15" ht="12.75">
      <c r="A158" s="159" t="s">
        <v>250</v>
      </c>
      <c r="B158" s="79" t="s">
        <v>52</v>
      </c>
      <c r="C158" s="79" t="s">
        <v>54</v>
      </c>
      <c r="D158" s="18">
        <v>13</v>
      </c>
      <c r="E158" s="138"/>
      <c r="F158" s="18">
        <v>17</v>
      </c>
      <c r="G158" s="138"/>
      <c r="H158" s="18">
        <v>14</v>
      </c>
      <c r="I158" s="138"/>
      <c r="J158" s="135"/>
      <c r="K158" s="238"/>
      <c r="L158" s="38"/>
      <c r="M158" s="119">
        <f>SUM(D158:L158)</f>
        <v>44</v>
      </c>
      <c r="N158" s="112">
        <v>44</v>
      </c>
      <c r="O158" s="93"/>
    </row>
    <row r="159" spans="1:15" ht="12.75">
      <c r="A159" s="89" t="s">
        <v>251</v>
      </c>
      <c r="B159" s="121" t="s">
        <v>52</v>
      </c>
      <c r="C159" s="121" t="s">
        <v>54</v>
      </c>
      <c r="D159" s="115"/>
      <c r="E159" s="114">
        <v>18</v>
      </c>
      <c r="F159" s="115"/>
      <c r="G159" s="114">
        <v>18</v>
      </c>
      <c r="H159" s="115"/>
      <c r="I159" s="114">
        <v>14</v>
      </c>
      <c r="J159" s="135"/>
      <c r="K159" s="239"/>
      <c r="L159" s="110"/>
      <c r="M159" s="132">
        <f>SUM(D159:L159)</f>
        <v>50</v>
      </c>
      <c r="N159" s="112">
        <v>50</v>
      </c>
      <c r="O159" s="93"/>
    </row>
    <row r="160" spans="1:15" ht="12.75">
      <c r="A160" s="159"/>
      <c r="B160" s="79" t="s">
        <v>52</v>
      </c>
      <c r="C160" s="79" t="s">
        <v>54</v>
      </c>
      <c r="D160" s="115"/>
      <c r="E160" s="114"/>
      <c r="F160" s="115"/>
      <c r="G160" s="114"/>
      <c r="H160" s="115"/>
      <c r="I160" s="114"/>
      <c r="J160" s="135"/>
      <c r="K160" s="238"/>
      <c r="L160" s="38"/>
      <c r="M160" s="132">
        <f aca="true" t="shared" si="10" ref="M160:M167">SUM(D160:L160)</f>
        <v>0</v>
      </c>
      <c r="N160" s="112"/>
      <c r="O160" s="93"/>
    </row>
    <row r="161" spans="1:15" ht="12.75">
      <c r="A161" s="89"/>
      <c r="B161" s="121" t="s">
        <v>52</v>
      </c>
      <c r="C161" s="121" t="s">
        <v>54</v>
      </c>
      <c r="D161" s="115"/>
      <c r="E161" s="114"/>
      <c r="F161" s="115"/>
      <c r="G161" s="114"/>
      <c r="H161" s="115"/>
      <c r="I161" s="114"/>
      <c r="J161" s="135"/>
      <c r="K161" s="239"/>
      <c r="L161" s="110"/>
      <c r="M161" s="132">
        <f t="shared" si="10"/>
        <v>0</v>
      </c>
      <c r="N161" s="112"/>
      <c r="O161" s="93"/>
    </row>
    <row r="162" spans="1:15" ht="12.75">
      <c r="A162" s="159"/>
      <c r="B162" s="131" t="s">
        <v>52</v>
      </c>
      <c r="C162" s="131" t="s">
        <v>54</v>
      </c>
      <c r="D162" s="115"/>
      <c r="E162" s="114"/>
      <c r="F162" s="115"/>
      <c r="G162" s="114"/>
      <c r="H162" s="115"/>
      <c r="I162" s="114"/>
      <c r="J162" s="135"/>
      <c r="K162" s="238"/>
      <c r="L162" s="38"/>
      <c r="M162" s="132">
        <f t="shared" si="10"/>
        <v>0</v>
      </c>
      <c r="N162" s="112"/>
      <c r="O162" s="93"/>
    </row>
    <row r="163" spans="1:15" ht="12.75">
      <c r="A163" s="89"/>
      <c r="B163" s="99" t="s">
        <v>52</v>
      </c>
      <c r="C163" s="99" t="s">
        <v>54</v>
      </c>
      <c r="D163" s="106"/>
      <c r="E163" s="109"/>
      <c r="F163" s="106"/>
      <c r="G163" s="109"/>
      <c r="H163" s="106"/>
      <c r="I163" s="109"/>
      <c r="J163" s="180"/>
      <c r="K163" s="239"/>
      <c r="L163" s="110"/>
      <c r="M163" s="132">
        <f t="shared" si="10"/>
        <v>0</v>
      </c>
      <c r="N163" s="112"/>
      <c r="O163" s="93"/>
    </row>
    <row r="164" spans="1:15" ht="12.75">
      <c r="A164" s="159"/>
      <c r="B164" s="79" t="s">
        <v>52</v>
      </c>
      <c r="C164" s="79" t="s">
        <v>54</v>
      </c>
      <c r="D164" s="18"/>
      <c r="E164" s="138"/>
      <c r="F164" s="18"/>
      <c r="G164" s="138"/>
      <c r="H164" s="18"/>
      <c r="I164" s="138"/>
      <c r="J164" s="135"/>
      <c r="K164" s="238"/>
      <c r="L164" s="38"/>
      <c r="M164" s="132">
        <f t="shared" si="10"/>
        <v>0</v>
      </c>
      <c r="N164" s="112"/>
      <c r="O164" s="93"/>
    </row>
    <row r="165" spans="1:15" ht="12.75">
      <c r="A165" s="89"/>
      <c r="B165" s="121" t="s">
        <v>52</v>
      </c>
      <c r="C165" s="121" t="s">
        <v>54</v>
      </c>
      <c r="D165" s="115"/>
      <c r="E165" s="114"/>
      <c r="F165" s="115"/>
      <c r="G165" s="114"/>
      <c r="H165" s="115"/>
      <c r="I165" s="114"/>
      <c r="J165" s="135"/>
      <c r="K165" s="239"/>
      <c r="L165" s="110"/>
      <c r="M165" s="132">
        <f t="shared" si="10"/>
        <v>0</v>
      </c>
      <c r="N165" s="112"/>
      <c r="O165" s="93"/>
    </row>
    <row r="166" spans="1:15" ht="12.75">
      <c r="A166" s="89"/>
      <c r="B166" s="79" t="s">
        <v>52</v>
      </c>
      <c r="C166" s="79" t="s">
        <v>54</v>
      </c>
      <c r="D166" s="115"/>
      <c r="E166" s="114"/>
      <c r="F166" s="115"/>
      <c r="G166" s="114"/>
      <c r="H166" s="115"/>
      <c r="I166" s="114"/>
      <c r="J166" s="135"/>
      <c r="K166" s="239"/>
      <c r="L166" s="110"/>
      <c r="M166" s="132">
        <f t="shared" si="10"/>
        <v>0</v>
      </c>
      <c r="N166" s="112"/>
      <c r="O166" s="93"/>
    </row>
    <row r="167" spans="1:15" ht="13.5" thickBot="1">
      <c r="A167" s="170"/>
      <c r="B167" s="121" t="s">
        <v>52</v>
      </c>
      <c r="C167" s="83" t="s">
        <v>54</v>
      </c>
      <c r="D167" s="115"/>
      <c r="E167" s="114"/>
      <c r="F167" s="115"/>
      <c r="G167" s="114"/>
      <c r="H167" s="115"/>
      <c r="I167" s="114"/>
      <c r="J167" s="135"/>
      <c r="K167" s="238"/>
      <c r="L167" s="38"/>
      <c r="M167" s="132">
        <f t="shared" si="10"/>
        <v>0</v>
      </c>
      <c r="N167" s="38"/>
      <c r="O167" s="93"/>
    </row>
    <row r="168" spans="1:14" ht="13.5" thickBot="1">
      <c r="A168" s="123" t="s">
        <v>45</v>
      </c>
      <c r="B168" s="101" t="s">
        <v>52</v>
      </c>
      <c r="C168" s="129" t="s">
        <v>54</v>
      </c>
      <c r="D168" s="108"/>
      <c r="E168" s="61"/>
      <c r="F168" s="108"/>
      <c r="G168" s="61"/>
      <c r="H168" s="108"/>
      <c r="I168" s="61"/>
      <c r="J168" s="59"/>
      <c r="K168" s="165">
        <v>16</v>
      </c>
      <c r="L168" s="130"/>
      <c r="M168" s="80">
        <f>K168</f>
        <v>16</v>
      </c>
      <c r="N168" s="67">
        <f>M168</f>
        <v>16</v>
      </c>
    </row>
    <row r="169" spans="1:15" ht="13.5" thickBot="1">
      <c r="A169" s="82" t="s">
        <v>46</v>
      </c>
      <c r="B169" s="83" t="s">
        <v>52</v>
      </c>
      <c r="C169" s="84" t="s">
        <v>54</v>
      </c>
      <c r="D169" s="107"/>
      <c r="E169" s="64"/>
      <c r="F169" s="107"/>
      <c r="G169" s="64"/>
      <c r="H169" s="107"/>
      <c r="I169" s="64"/>
      <c r="J169" s="116"/>
      <c r="K169" s="220"/>
      <c r="L169" s="69"/>
      <c r="M169" s="85">
        <f>L169</f>
        <v>0</v>
      </c>
      <c r="N169" s="86">
        <f>M169</f>
        <v>0</v>
      </c>
      <c r="O169" s="75">
        <f>SUM(N158:N169)</f>
        <v>110</v>
      </c>
    </row>
    <row r="170" spans="1:15" ht="12.75">
      <c r="A170" s="169" t="s">
        <v>248</v>
      </c>
      <c r="B170" s="91" t="s">
        <v>22</v>
      </c>
      <c r="C170" s="164" t="s">
        <v>54</v>
      </c>
      <c r="D170" s="18"/>
      <c r="E170" s="138">
        <v>19</v>
      </c>
      <c r="F170" s="18"/>
      <c r="G170" s="138">
        <v>18</v>
      </c>
      <c r="H170" s="18">
        <v>15</v>
      </c>
      <c r="I170" s="138"/>
      <c r="J170" s="135"/>
      <c r="K170" s="238"/>
      <c r="L170" s="38"/>
      <c r="M170" s="119">
        <f>SUM(D170:L170)</f>
        <v>52</v>
      </c>
      <c r="N170" s="38">
        <v>52</v>
      </c>
      <c r="O170" s="93"/>
    </row>
    <row r="171" spans="1:15" ht="12.75">
      <c r="A171" s="89" t="s">
        <v>247</v>
      </c>
      <c r="B171" s="100" t="s">
        <v>22</v>
      </c>
      <c r="C171" s="99" t="s">
        <v>54</v>
      </c>
      <c r="D171" s="106"/>
      <c r="E171" s="109"/>
      <c r="F171" s="106"/>
      <c r="G171" s="109">
        <v>18</v>
      </c>
      <c r="H171" s="106"/>
      <c r="I171" s="109">
        <v>18</v>
      </c>
      <c r="J171" s="180"/>
      <c r="K171" s="239"/>
      <c r="L171" s="110"/>
      <c r="M171" s="132">
        <f>SUM(D171:L171)</f>
        <v>36</v>
      </c>
      <c r="N171" s="110">
        <v>36</v>
      </c>
      <c r="O171" s="93"/>
    </row>
    <row r="172" spans="1:15" ht="12.75">
      <c r="A172" s="159"/>
      <c r="B172" s="91" t="s">
        <v>22</v>
      </c>
      <c r="C172" s="131" t="s">
        <v>54</v>
      </c>
      <c r="D172" s="18"/>
      <c r="E172" s="138"/>
      <c r="F172" s="18"/>
      <c r="G172" s="138"/>
      <c r="H172" s="18"/>
      <c r="I172" s="138"/>
      <c r="J172" s="135"/>
      <c r="K172" s="238"/>
      <c r="L172" s="38"/>
      <c r="M172" s="132">
        <f aca="true" t="shared" si="11" ref="M172:M179">SUM(D172:L172)</f>
        <v>0</v>
      </c>
      <c r="N172" s="38"/>
      <c r="O172" s="93"/>
    </row>
    <row r="173" spans="1:15" ht="12.75">
      <c r="A173" s="89"/>
      <c r="B173" s="100" t="s">
        <v>22</v>
      </c>
      <c r="C173" s="99" t="s">
        <v>54</v>
      </c>
      <c r="D173" s="106"/>
      <c r="E173" s="109"/>
      <c r="F173" s="106"/>
      <c r="G173" s="109"/>
      <c r="H173" s="106"/>
      <c r="I173" s="109"/>
      <c r="J173" s="180"/>
      <c r="K173" s="239"/>
      <c r="L173" s="110"/>
      <c r="M173" s="132">
        <f t="shared" si="11"/>
        <v>0</v>
      </c>
      <c r="N173" s="110"/>
      <c r="O173" s="93"/>
    </row>
    <row r="174" spans="1:15" ht="12.75">
      <c r="A174" s="159"/>
      <c r="B174" s="91" t="s">
        <v>22</v>
      </c>
      <c r="C174" s="131" t="s">
        <v>54</v>
      </c>
      <c r="D174" s="18"/>
      <c r="E174" s="138"/>
      <c r="F174" s="18"/>
      <c r="G174" s="138"/>
      <c r="H174" s="18"/>
      <c r="I174" s="138"/>
      <c r="J174" s="135"/>
      <c r="K174" s="238"/>
      <c r="L174" s="38"/>
      <c r="M174" s="132">
        <f t="shared" si="11"/>
        <v>0</v>
      </c>
      <c r="N174" s="38"/>
      <c r="O174" s="93"/>
    </row>
    <row r="175" spans="1:15" ht="12.75">
      <c r="A175" s="89"/>
      <c r="B175" s="100" t="s">
        <v>22</v>
      </c>
      <c r="C175" s="99" t="s">
        <v>54</v>
      </c>
      <c r="D175" s="106"/>
      <c r="E175" s="109"/>
      <c r="F175" s="106"/>
      <c r="G175" s="109"/>
      <c r="H175" s="106"/>
      <c r="I175" s="109"/>
      <c r="J175" s="180"/>
      <c r="K175" s="239"/>
      <c r="L175" s="110"/>
      <c r="M175" s="132">
        <f t="shared" si="11"/>
        <v>0</v>
      </c>
      <c r="N175" s="110"/>
      <c r="O175" s="93"/>
    </row>
    <row r="176" spans="1:15" ht="12.75">
      <c r="A176" s="159"/>
      <c r="B176" s="91" t="s">
        <v>22</v>
      </c>
      <c r="C176" s="131" t="s">
        <v>54</v>
      </c>
      <c r="D176" s="18"/>
      <c r="E176" s="138"/>
      <c r="F176" s="18"/>
      <c r="G176" s="138"/>
      <c r="H176" s="18"/>
      <c r="I176" s="138"/>
      <c r="J176" s="135"/>
      <c r="K176" s="238"/>
      <c r="L176" s="38"/>
      <c r="M176" s="132">
        <f t="shared" si="11"/>
        <v>0</v>
      </c>
      <c r="N176" s="38"/>
      <c r="O176" s="93"/>
    </row>
    <row r="177" spans="1:15" ht="12.75">
      <c r="A177" s="171"/>
      <c r="B177" s="122" t="s">
        <v>22</v>
      </c>
      <c r="C177" s="121" t="s">
        <v>54</v>
      </c>
      <c r="D177" s="115"/>
      <c r="E177" s="114"/>
      <c r="F177" s="115"/>
      <c r="G177" s="114"/>
      <c r="H177" s="115"/>
      <c r="I177" s="114"/>
      <c r="J177" s="116"/>
      <c r="K177" s="242"/>
      <c r="L177" s="118"/>
      <c r="M177" s="132">
        <f t="shared" si="11"/>
        <v>0</v>
      </c>
      <c r="N177" s="110"/>
      <c r="O177" s="93"/>
    </row>
    <row r="178" spans="1:15" ht="12.75">
      <c r="A178" s="89"/>
      <c r="B178" s="100" t="s">
        <v>22</v>
      </c>
      <c r="C178" s="99" t="s">
        <v>54</v>
      </c>
      <c r="D178" s="106"/>
      <c r="E178" s="109"/>
      <c r="F178" s="106"/>
      <c r="G178" s="109"/>
      <c r="H178" s="106"/>
      <c r="I178" s="109"/>
      <c r="J178" s="180"/>
      <c r="K178" s="239"/>
      <c r="L178" s="110"/>
      <c r="M178" s="132">
        <f t="shared" si="11"/>
        <v>0</v>
      </c>
      <c r="N178" s="110"/>
      <c r="O178" s="93"/>
    </row>
    <row r="179" spans="1:15" ht="13.5" thickBot="1">
      <c r="A179" s="170"/>
      <c r="B179" s="91" t="s">
        <v>22</v>
      </c>
      <c r="C179" s="137" t="s">
        <v>54</v>
      </c>
      <c r="D179" s="18"/>
      <c r="E179" s="138"/>
      <c r="F179" s="18"/>
      <c r="G179" s="138"/>
      <c r="H179" s="18"/>
      <c r="I179" s="138"/>
      <c r="J179" s="135"/>
      <c r="K179" s="238"/>
      <c r="L179" s="38"/>
      <c r="M179" s="132">
        <f t="shared" si="11"/>
        <v>0</v>
      </c>
      <c r="N179" s="38"/>
      <c r="O179" s="93"/>
    </row>
    <row r="180" spans="1:14" ht="13.5" thickBot="1">
      <c r="A180" s="123" t="s">
        <v>45</v>
      </c>
      <c r="B180" s="101" t="s">
        <v>22</v>
      </c>
      <c r="C180" s="129" t="s">
        <v>54</v>
      </c>
      <c r="D180" s="108"/>
      <c r="E180" s="61"/>
      <c r="F180" s="108"/>
      <c r="G180" s="61"/>
      <c r="H180" s="108"/>
      <c r="I180" s="61"/>
      <c r="J180" s="124"/>
      <c r="K180" s="227">
        <v>17</v>
      </c>
      <c r="L180" s="130"/>
      <c r="M180" s="150">
        <f>K180</f>
        <v>17</v>
      </c>
      <c r="N180" s="81">
        <f>M180</f>
        <v>17</v>
      </c>
    </row>
    <row r="181" spans="1:15" ht="13.5" thickBot="1">
      <c r="A181" s="82" t="s">
        <v>46</v>
      </c>
      <c r="B181" s="83" t="s">
        <v>22</v>
      </c>
      <c r="C181" s="84" t="s">
        <v>54</v>
      </c>
      <c r="D181" s="107"/>
      <c r="E181" s="64"/>
      <c r="F181" s="107"/>
      <c r="G181" s="64"/>
      <c r="H181" s="107"/>
      <c r="I181" s="64"/>
      <c r="J181" s="62"/>
      <c r="K181" s="220"/>
      <c r="L181" s="68"/>
      <c r="M181" s="182">
        <f>L181</f>
        <v>0</v>
      </c>
      <c r="N181" s="174">
        <f>M181</f>
        <v>0</v>
      </c>
      <c r="O181" s="75">
        <f>SUM(N170:N181)</f>
        <v>105</v>
      </c>
    </row>
    <row r="182" spans="1:14" ht="12.75">
      <c r="A182" s="87" t="s">
        <v>183</v>
      </c>
      <c r="B182" s="87" t="s">
        <v>53</v>
      </c>
      <c r="C182" s="98" t="s">
        <v>54</v>
      </c>
      <c r="D182" s="188">
        <v>17</v>
      </c>
      <c r="E182" s="159"/>
      <c r="F182" s="94">
        <v>16</v>
      </c>
      <c r="G182" s="159"/>
      <c r="H182" s="94">
        <v>20</v>
      </c>
      <c r="I182" s="159"/>
      <c r="J182" s="94"/>
      <c r="K182" s="216"/>
      <c r="L182" s="188"/>
      <c r="M182" s="119">
        <f aca="true" t="shared" si="12" ref="M182:M191">SUM(D182:L182)</f>
        <v>53</v>
      </c>
      <c r="N182" s="146">
        <v>53</v>
      </c>
    </row>
    <row r="183" spans="1:14" ht="12.75">
      <c r="A183" s="87" t="s">
        <v>174</v>
      </c>
      <c r="B183" s="89" t="s">
        <v>53</v>
      </c>
      <c r="C183" s="100" t="s">
        <v>54</v>
      </c>
      <c r="D183" s="187">
        <v>14</v>
      </c>
      <c r="E183" s="89"/>
      <c r="F183" s="189">
        <v>15</v>
      </c>
      <c r="G183" s="89"/>
      <c r="H183" s="189">
        <v>17</v>
      </c>
      <c r="I183" s="89"/>
      <c r="J183" s="189"/>
      <c r="K183" s="217"/>
      <c r="L183" s="187"/>
      <c r="M183" s="132">
        <f t="shared" si="12"/>
        <v>46</v>
      </c>
      <c r="N183" s="160">
        <v>46</v>
      </c>
    </row>
    <row r="184" spans="1:14" ht="12.75">
      <c r="A184" s="87" t="s">
        <v>182</v>
      </c>
      <c r="B184" s="89" t="s">
        <v>53</v>
      </c>
      <c r="C184" s="100" t="s">
        <v>54</v>
      </c>
      <c r="D184" s="188"/>
      <c r="E184" s="159"/>
      <c r="F184" s="94"/>
      <c r="G184" s="159"/>
      <c r="H184" s="94"/>
      <c r="I184" s="159">
        <v>19</v>
      </c>
      <c r="J184" s="94"/>
      <c r="K184" s="216"/>
      <c r="L184" s="188"/>
      <c r="M184" s="119">
        <f t="shared" si="12"/>
        <v>19</v>
      </c>
      <c r="N184" s="146">
        <v>19</v>
      </c>
    </row>
    <row r="185" spans="1:14" ht="12.75">
      <c r="A185" s="87"/>
      <c r="B185" s="89" t="s">
        <v>53</v>
      </c>
      <c r="C185" s="100" t="s">
        <v>54</v>
      </c>
      <c r="D185" s="187"/>
      <c r="E185" s="89"/>
      <c r="F185" s="189"/>
      <c r="G185" s="89"/>
      <c r="H185" s="189"/>
      <c r="I185" s="89"/>
      <c r="J185" s="189"/>
      <c r="K185" s="217"/>
      <c r="L185" s="187"/>
      <c r="M185" s="132">
        <f t="shared" si="12"/>
        <v>0</v>
      </c>
      <c r="N185" s="160"/>
    </row>
    <row r="186" spans="1:14" ht="12.75">
      <c r="A186" s="87"/>
      <c r="B186" s="89" t="s">
        <v>53</v>
      </c>
      <c r="C186" s="100" t="s">
        <v>54</v>
      </c>
      <c r="D186" s="188"/>
      <c r="E186" s="159"/>
      <c r="F186" s="94"/>
      <c r="G186" s="159"/>
      <c r="H186" s="94"/>
      <c r="I186" s="159"/>
      <c r="J186" s="94"/>
      <c r="K186" s="216"/>
      <c r="L186" s="188"/>
      <c r="M186" s="119">
        <f t="shared" si="12"/>
        <v>0</v>
      </c>
      <c r="N186" s="146"/>
    </row>
    <row r="187" spans="1:14" ht="12.75">
      <c r="A187" s="87"/>
      <c r="B187" s="89" t="s">
        <v>53</v>
      </c>
      <c r="C187" s="100" t="s">
        <v>54</v>
      </c>
      <c r="D187" s="187"/>
      <c r="E187" s="89"/>
      <c r="F187" s="189"/>
      <c r="G187" s="89"/>
      <c r="H187" s="189"/>
      <c r="I187" s="89"/>
      <c r="J187" s="189"/>
      <c r="K187" s="217"/>
      <c r="L187" s="187"/>
      <c r="M187" s="132">
        <f t="shared" si="12"/>
        <v>0</v>
      </c>
      <c r="N187" s="160"/>
    </row>
    <row r="188" spans="1:14" ht="12.75">
      <c r="A188" s="89"/>
      <c r="B188" s="89" t="s">
        <v>53</v>
      </c>
      <c r="C188" s="100" t="s">
        <v>54</v>
      </c>
      <c r="D188" s="190"/>
      <c r="E188" s="87"/>
      <c r="F188" s="191"/>
      <c r="G188" s="87"/>
      <c r="H188" s="191"/>
      <c r="I188" s="87"/>
      <c r="J188" s="191"/>
      <c r="K188" s="224"/>
      <c r="L188" s="190"/>
      <c r="M188" s="119">
        <f t="shared" si="12"/>
        <v>0</v>
      </c>
      <c r="N188" s="146"/>
    </row>
    <row r="189" spans="1:14" ht="12.75">
      <c r="A189" s="89"/>
      <c r="B189" s="89" t="s">
        <v>53</v>
      </c>
      <c r="C189" s="100" t="s">
        <v>54</v>
      </c>
      <c r="D189" s="187"/>
      <c r="E189" s="89"/>
      <c r="F189" s="189"/>
      <c r="G189" s="89"/>
      <c r="H189" s="189"/>
      <c r="I189" s="89"/>
      <c r="J189" s="189"/>
      <c r="K189" s="217"/>
      <c r="L189" s="187"/>
      <c r="M189" s="132">
        <f t="shared" si="12"/>
        <v>0</v>
      </c>
      <c r="N189" s="160"/>
    </row>
    <row r="190" spans="1:14" ht="12.75">
      <c r="A190" s="89"/>
      <c r="B190" s="89" t="s">
        <v>53</v>
      </c>
      <c r="C190" s="100" t="s">
        <v>54</v>
      </c>
      <c r="D190" s="187"/>
      <c r="E190" s="89"/>
      <c r="F190" s="189"/>
      <c r="G190" s="89"/>
      <c r="H190" s="189"/>
      <c r="I190" s="89"/>
      <c r="J190" s="189"/>
      <c r="K190" s="217"/>
      <c r="L190" s="187"/>
      <c r="M190" s="132">
        <f t="shared" si="12"/>
        <v>0</v>
      </c>
      <c r="N190" s="181"/>
    </row>
    <row r="191" spans="1:14" ht="13.5" thickBot="1">
      <c r="A191" s="171"/>
      <c r="B191" s="171" t="s">
        <v>53</v>
      </c>
      <c r="C191" s="122" t="s">
        <v>54</v>
      </c>
      <c r="D191" s="188"/>
      <c r="E191" s="159"/>
      <c r="F191" s="94"/>
      <c r="G191" s="159"/>
      <c r="H191" s="94"/>
      <c r="I191" s="159"/>
      <c r="J191" s="94"/>
      <c r="K191" s="216"/>
      <c r="L191" s="188"/>
      <c r="M191" s="85">
        <f t="shared" si="12"/>
        <v>0</v>
      </c>
      <c r="N191" s="146"/>
    </row>
    <row r="192" spans="1:14" ht="13.5" thickBot="1">
      <c r="A192" s="123" t="s">
        <v>45</v>
      </c>
      <c r="B192" s="101" t="s">
        <v>53</v>
      </c>
      <c r="C192" s="129" t="s">
        <v>54</v>
      </c>
      <c r="D192" s="60"/>
      <c r="E192" s="61"/>
      <c r="F192" s="108"/>
      <c r="G192" s="61"/>
      <c r="H192" s="108"/>
      <c r="I192" s="61"/>
      <c r="J192" s="59"/>
      <c r="K192" s="165">
        <v>18</v>
      </c>
      <c r="L192" s="130"/>
      <c r="M192" s="80">
        <f>K192</f>
        <v>18</v>
      </c>
      <c r="N192" s="67">
        <f>M192</f>
        <v>18</v>
      </c>
    </row>
    <row r="193" spans="1:15" ht="13.5" thickBot="1">
      <c r="A193" s="82" t="s">
        <v>46</v>
      </c>
      <c r="B193" s="83" t="s">
        <v>53</v>
      </c>
      <c r="C193" s="84" t="s">
        <v>54</v>
      </c>
      <c r="D193" s="63"/>
      <c r="E193" s="64"/>
      <c r="F193" s="107"/>
      <c r="G193" s="64"/>
      <c r="H193" s="107"/>
      <c r="I193" s="64"/>
      <c r="J193" s="62"/>
      <c r="K193" s="220"/>
      <c r="L193" s="69"/>
      <c r="M193" s="85">
        <f>L193</f>
        <v>0</v>
      </c>
      <c r="N193" s="86">
        <f>M193</f>
        <v>0</v>
      </c>
      <c r="O193" s="75">
        <f>SUM(N182:N193)</f>
        <v>136</v>
      </c>
    </row>
  </sheetData>
  <sheetProtection/>
  <printOptions/>
  <pageMargins left="0.9448818897637796" right="0.7480314960629921" top="0.7480314960629921" bottom="0.984251968503937" header="0.7480314960629921" footer="0.5118110236220472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7"/>
  <sheetViews>
    <sheetView zoomScalePageLayoutView="0" workbookViewId="0" topLeftCell="A25">
      <selection activeCell="F60" sqref="F60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5" width="9.28125" style="2" customWidth="1"/>
    <col min="6" max="6" width="11.7109375" style="2" customWidth="1"/>
    <col min="7" max="7" width="9.57421875" style="2" customWidth="1"/>
    <col min="8" max="8" width="9.28125" style="2" customWidth="1"/>
    <col min="9" max="9" width="10.7109375" style="2" customWidth="1"/>
  </cols>
  <sheetData>
    <row r="1" spans="1:8" ht="12.75">
      <c r="A1" s="1" t="s">
        <v>79</v>
      </c>
      <c r="C1" s="3" t="s">
        <v>86</v>
      </c>
      <c r="G1" s="46" t="str">
        <f>'Boys U11'!G2</f>
        <v>23rd January 2011</v>
      </c>
      <c r="H1" s="41"/>
    </row>
    <row r="3" spans="2:9" ht="25.5">
      <c r="B3" s="4" t="s">
        <v>55</v>
      </c>
      <c r="C3" s="3" t="s">
        <v>1</v>
      </c>
      <c r="D3" s="3" t="s">
        <v>2</v>
      </c>
      <c r="E3" s="3" t="s">
        <v>3</v>
      </c>
      <c r="F3" s="200" t="str">
        <f>'Boys U11'!F5</f>
        <v>Goring &amp; Wallingford</v>
      </c>
      <c r="G3" s="3" t="s">
        <v>4</v>
      </c>
      <c r="H3" s="3" t="s">
        <v>22</v>
      </c>
      <c r="I3" s="3" t="s">
        <v>5</v>
      </c>
    </row>
    <row r="4" ht="12.75">
      <c r="B4" s="19" t="s">
        <v>49</v>
      </c>
    </row>
    <row r="5" spans="1:9" ht="12.75">
      <c r="A5" s="2">
        <v>1</v>
      </c>
      <c r="B5" t="s">
        <v>6</v>
      </c>
      <c r="C5" s="8">
        <f>'Boys U11'!C8</f>
        <v>5</v>
      </c>
      <c r="D5" s="8">
        <f>'Boys U11'!D8</f>
        <v>0</v>
      </c>
      <c r="E5" s="8">
        <f>'Boys U11'!E8</f>
        <v>6</v>
      </c>
      <c r="F5" s="8">
        <f>'Boys U11'!F8</f>
        <v>0</v>
      </c>
      <c r="G5" s="8">
        <f>'Boys U11'!G8</f>
        <v>4</v>
      </c>
      <c r="H5" s="8">
        <f>'Boys U11'!H8</f>
        <v>0</v>
      </c>
      <c r="I5" s="8">
        <f>'Boys U11'!I8</f>
        <v>7</v>
      </c>
    </row>
    <row r="6" spans="1:9" ht="12.75">
      <c r="A6" s="2">
        <v>2</v>
      </c>
      <c r="B6" t="s">
        <v>9</v>
      </c>
      <c r="C6" s="8">
        <f>'Boys U11'!C19</f>
        <v>6</v>
      </c>
      <c r="D6" s="8">
        <f>'Boys U11'!D19</f>
        <v>2</v>
      </c>
      <c r="E6" s="8">
        <f>'Boys U11'!E19</f>
        <v>7</v>
      </c>
      <c r="F6" s="8">
        <f>'Boys U11'!F19</f>
        <v>0</v>
      </c>
      <c r="G6" s="8">
        <f>'Boys U11'!G19</f>
        <v>4</v>
      </c>
      <c r="H6" s="8">
        <f>'Boys U11'!H19</f>
        <v>5</v>
      </c>
      <c r="I6" s="8">
        <f>'Boys U11'!I19</f>
        <v>3</v>
      </c>
    </row>
    <row r="7" spans="1:9" ht="12.75">
      <c r="A7" s="2">
        <v>3</v>
      </c>
      <c r="B7" t="s">
        <v>13</v>
      </c>
      <c r="C7" s="8">
        <f>'Boys U11'!C30</f>
        <v>4</v>
      </c>
      <c r="D7" s="8">
        <f>'Boys U11'!D30</f>
        <v>2</v>
      </c>
      <c r="E7" s="8">
        <f>'Boys U11'!E30</f>
        <v>7</v>
      </c>
      <c r="F7" s="8">
        <f>'Boys U11'!F30</f>
        <v>0</v>
      </c>
      <c r="G7" s="8">
        <f>'Boys U11'!G30</f>
        <v>3</v>
      </c>
      <c r="H7" s="8">
        <f>'Boys U11'!H30</f>
        <v>5</v>
      </c>
      <c r="I7" s="8">
        <f>'Boys U11'!I30</f>
        <v>6</v>
      </c>
    </row>
    <row r="8" spans="1:9" ht="12.75">
      <c r="A8" s="2">
        <v>4</v>
      </c>
      <c r="B8" t="s">
        <v>77</v>
      </c>
      <c r="C8" s="8">
        <f>'Boys U11'!C37</f>
        <v>6</v>
      </c>
      <c r="D8" s="8">
        <f>'Boys U11'!D37</f>
        <v>7</v>
      </c>
      <c r="E8" s="8">
        <f>'Boys U11'!E37</f>
        <v>4</v>
      </c>
      <c r="F8" s="8">
        <f>'Boys U11'!F37</f>
        <v>0</v>
      </c>
      <c r="G8" s="8">
        <f>'Boys U11'!G37</f>
        <v>2</v>
      </c>
      <c r="H8" s="8">
        <f>'Boys U11'!H37</f>
        <v>5</v>
      </c>
      <c r="I8" s="8">
        <f>'Boys U11'!I37</f>
        <v>3</v>
      </c>
    </row>
    <row r="9" spans="1:9" ht="12.75">
      <c r="A9" s="2">
        <v>5</v>
      </c>
      <c r="B9" t="s">
        <v>18</v>
      </c>
      <c r="C9" s="8">
        <f>'Boys U11'!C44</f>
        <v>7</v>
      </c>
      <c r="D9" s="8">
        <f>'Boys U11'!D44</f>
        <v>2</v>
      </c>
      <c r="E9" s="8">
        <f>'Boys U11'!E44</f>
        <v>3</v>
      </c>
      <c r="F9" s="8">
        <f>'Boys U11'!F44</f>
        <v>0</v>
      </c>
      <c r="G9" s="8">
        <f>'Boys U11'!G44</f>
        <v>6</v>
      </c>
      <c r="H9" s="8">
        <f>'Boys U11'!H44</f>
        <v>5</v>
      </c>
      <c r="I9" s="8">
        <f>'Boys U11'!I44</f>
        <v>5</v>
      </c>
    </row>
    <row r="10" spans="1:9" ht="12.75">
      <c r="A10" s="2">
        <v>6</v>
      </c>
      <c r="B10" t="s">
        <v>81</v>
      </c>
      <c r="C10" s="8">
        <f>'Boys U11'!C51</f>
        <v>5</v>
      </c>
      <c r="D10" s="8">
        <f>'Boys U11'!D51</f>
        <v>3</v>
      </c>
      <c r="E10" s="8">
        <f>'Boys U11'!E51</f>
        <v>6</v>
      </c>
      <c r="F10" s="8">
        <f>'Boys U11'!F51</f>
        <v>0</v>
      </c>
      <c r="G10" s="8">
        <f>'Boys U11'!G51</f>
        <v>4</v>
      </c>
      <c r="H10" s="8">
        <f>'Boys U11'!H51</f>
        <v>0</v>
      </c>
      <c r="I10" s="8">
        <f>'Boys U11'!I51</f>
        <v>7</v>
      </c>
    </row>
    <row r="11" spans="1:9" ht="12.75">
      <c r="A11" s="2">
        <v>7</v>
      </c>
      <c r="B11" t="s">
        <v>19</v>
      </c>
      <c r="C11" s="8">
        <f>'Boys U11'!C56</f>
        <v>6</v>
      </c>
      <c r="D11" s="8">
        <f>'Boys U11'!D56</f>
        <v>0</v>
      </c>
      <c r="E11" s="8">
        <f>'Boys U11'!E56</f>
        <v>7</v>
      </c>
      <c r="F11" s="8">
        <f>'Boys U11'!F56</f>
        <v>0</v>
      </c>
      <c r="G11" s="8">
        <f>'Boys U11'!G56</f>
        <v>3</v>
      </c>
      <c r="H11" s="8">
        <f>'Boys U11'!H56</f>
        <v>5</v>
      </c>
      <c r="I11" s="8">
        <f>'Boys U11'!I56</f>
        <v>4</v>
      </c>
    </row>
    <row r="12" spans="2:9" ht="12.75">
      <c r="B12" s="20" t="s">
        <v>57</v>
      </c>
      <c r="C12" s="21">
        <f aca="true" t="shared" si="0" ref="C12:I12">SUM(C5:C11)</f>
        <v>39</v>
      </c>
      <c r="D12" s="21">
        <f t="shared" si="0"/>
        <v>16</v>
      </c>
      <c r="E12" s="21">
        <f t="shared" si="0"/>
        <v>40</v>
      </c>
      <c r="F12" s="21">
        <f t="shared" si="0"/>
        <v>0</v>
      </c>
      <c r="G12" s="21">
        <f t="shared" si="0"/>
        <v>26</v>
      </c>
      <c r="H12" s="21">
        <f t="shared" si="0"/>
        <v>25</v>
      </c>
      <c r="I12" s="21">
        <f t="shared" si="0"/>
        <v>35</v>
      </c>
    </row>
    <row r="13" spans="2:19" ht="12.75">
      <c r="B13" s="19" t="s">
        <v>54</v>
      </c>
      <c r="L13" s="19" t="s">
        <v>58</v>
      </c>
      <c r="M13" s="8"/>
      <c r="N13" s="8"/>
      <c r="O13" s="8"/>
      <c r="P13" s="8"/>
      <c r="Q13" s="8"/>
      <c r="R13" s="8"/>
      <c r="S13" s="8"/>
    </row>
    <row r="14" spans="1:9" ht="12.75">
      <c r="A14" s="2">
        <v>1</v>
      </c>
      <c r="B14" t="s">
        <v>6</v>
      </c>
      <c r="C14" s="8">
        <f>'Girls U11'!C8</f>
        <v>3</v>
      </c>
      <c r="D14" s="8">
        <f>'Girls U11'!D8</f>
        <v>6</v>
      </c>
      <c r="E14" s="8">
        <f>'Girls U11'!E8</f>
        <v>4</v>
      </c>
      <c r="F14" s="8">
        <f>'Girls U11'!F8</f>
        <v>0</v>
      </c>
      <c r="G14" s="8">
        <f>'Girls U11'!G8</f>
        <v>2</v>
      </c>
      <c r="H14" s="8">
        <f>'Girls U11'!H8</f>
        <v>5</v>
      </c>
      <c r="I14" s="8">
        <f>'Girls U11'!I8</f>
        <v>7</v>
      </c>
    </row>
    <row r="15" spans="1:9" ht="12.75">
      <c r="A15" s="2">
        <v>2</v>
      </c>
      <c r="B15" t="s">
        <v>9</v>
      </c>
      <c r="C15" s="8">
        <f>'Girls U11'!C19</f>
        <v>4</v>
      </c>
      <c r="D15" s="8">
        <f>'Girls U11'!D19</f>
        <v>7</v>
      </c>
      <c r="E15" s="8">
        <f>'Girls U11'!E19</f>
        <v>6</v>
      </c>
      <c r="F15" s="8">
        <f>'Girls U11'!F19</f>
        <v>0</v>
      </c>
      <c r="G15" s="8">
        <f>'Girls U11'!G19</f>
        <v>2</v>
      </c>
      <c r="H15" s="8">
        <f>'Girls U11'!H19</f>
        <v>5</v>
      </c>
      <c r="I15" s="8">
        <f>'Girls U11'!I19</f>
        <v>3</v>
      </c>
    </row>
    <row r="16" spans="1:9" ht="12.75">
      <c r="A16" s="2">
        <v>3</v>
      </c>
      <c r="B16" t="s">
        <v>13</v>
      </c>
      <c r="C16" s="8">
        <f>'Girls U11'!C30</f>
        <v>4</v>
      </c>
      <c r="D16" s="8">
        <f>'Girls U11'!D30</f>
        <v>7</v>
      </c>
      <c r="E16" s="8">
        <f>'Girls U11'!E30</f>
        <v>3</v>
      </c>
      <c r="F16" s="8">
        <f>'Girls U11'!F30</f>
        <v>0</v>
      </c>
      <c r="G16" s="8">
        <f>'Girls U11'!G30</f>
        <v>2</v>
      </c>
      <c r="H16" s="8">
        <f>'Girls U11'!H30</f>
        <v>5</v>
      </c>
      <c r="I16" s="8">
        <f>'Girls U11'!I30</f>
        <v>6</v>
      </c>
    </row>
    <row r="17" spans="1:9" ht="12.75">
      <c r="A17" s="2">
        <v>4</v>
      </c>
      <c r="B17" t="s">
        <v>77</v>
      </c>
      <c r="C17" s="8">
        <f>'Girls U11'!C37</f>
        <v>3</v>
      </c>
      <c r="D17" s="8">
        <f>'Girls U11'!D37</f>
        <v>7</v>
      </c>
      <c r="E17" s="8">
        <f>'Girls U11'!E37</f>
        <v>6</v>
      </c>
      <c r="F17" s="8">
        <f>'Girls U11'!F37</f>
        <v>0</v>
      </c>
      <c r="G17" s="8">
        <f>'Girls U11'!G37</f>
        <v>2</v>
      </c>
      <c r="H17" s="8">
        <f>'Girls U11'!H37</f>
        <v>5</v>
      </c>
      <c r="I17" s="8">
        <f>'Girls U11'!I37</f>
        <v>4</v>
      </c>
    </row>
    <row r="18" spans="1:9" ht="12.75">
      <c r="A18" s="2">
        <v>5</v>
      </c>
      <c r="B18" t="s">
        <v>18</v>
      </c>
      <c r="C18" s="8">
        <f>'Girls U11'!C44</f>
        <v>6</v>
      </c>
      <c r="D18" s="8">
        <f>'Girls U11'!D44</f>
        <v>7</v>
      </c>
      <c r="E18" s="8">
        <f>'Girls U11'!E44</f>
        <v>3</v>
      </c>
      <c r="F18" s="8">
        <f>'Girls U11'!F44</f>
        <v>0</v>
      </c>
      <c r="G18" s="8">
        <f>'Girls U11'!G44</f>
        <v>2</v>
      </c>
      <c r="H18" s="8">
        <f>'Girls U11'!H44</f>
        <v>5</v>
      </c>
      <c r="I18" s="8">
        <f>'Girls U11'!I44</f>
        <v>4</v>
      </c>
    </row>
    <row r="19" spans="1:9" ht="12.75">
      <c r="A19" s="2">
        <v>6</v>
      </c>
      <c r="B19" t="s">
        <v>81</v>
      </c>
      <c r="C19" s="8">
        <f>'Girls U11'!C51</f>
        <v>5</v>
      </c>
      <c r="D19" s="8">
        <f>'Girls U11'!D51</f>
        <v>7</v>
      </c>
      <c r="E19" s="8">
        <f>'Girls U11'!E51</f>
        <v>3</v>
      </c>
      <c r="F19" s="8">
        <f>'Girls U11'!F51</f>
        <v>0</v>
      </c>
      <c r="G19" s="8">
        <f>'Girls U11'!G51</f>
        <v>6</v>
      </c>
      <c r="H19" s="8">
        <f>'Girls U11'!H51</f>
        <v>4</v>
      </c>
      <c r="I19" s="8">
        <f>'Girls U11'!I51</f>
        <v>2</v>
      </c>
    </row>
    <row r="20" spans="1:9" ht="12.75">
      <c r="A20" s="2">
        <v>7</v>
      </c>
      <c r="B20" t="s">
        <v>19</v>
      </c>
      <c r="C20" s="8">
        <f>'Girls U11'!C56</f>
        <v>5</v>
      </c>
      <c r="D20" s="8">
        <f>'Girls U11'!D56</f>
        <v>7</v>
      </c>
      <c r="E20" s="8">
        <f>'Girls U11'!E56</f>
        <v>3</v>
      </c>
      <c r="F20" s="8">
        <f>'Girls U11'!F56</f>
        <v>0</v>
      </c>
      <c r="G20" s="8">
        <f>'Girls U11'!G56</f>
        <v>2</v>
      </c>
      <c r="H20" s="8">
        <f>'Girls U11'!H56</f>
        <v>6</v>
      </c>
      <c r="I20" s="8">
        <f>'Girls U11'!I56</f>
        <v>4</v>
      </c>
    </row>
    <row r="21" spans="2:9" ht="12.75">
      <c r="B21" s="20" t="s">
        <v>57</v>
      </c>
      <c r="C21" s="21">
        <f aca="true" t="shared" si="1" ref="C21:I21">SUM(C14:C20)</f>
        <v>30</v>
      </c>
      <c r="D21" s="21">
        <f t="shared" si="1"/>
        <v>48</v>
      </c>
      <c r="E21" s="21">
        <f t="shared" si="1"/>
        <v>28</v>
      </c>
      <c r="F21" s="21">
        <f t="shared" si="1"/>
        <v>0</v>
      </c>
      <c r="G21" s="21">
        <f t="shared" si="1"/>
        <v>18</v>
      </c>
      <c r="H21" s="21">
        <f t="shared" si="1"/>
        <v>35</v>
      </c>
      <c r="I21" s="21">
        <f t="shared" si="1"/>
        <v>30</v>
      </c>
    </row>
    <row r="23" spans="2:12" ht="12.75">
      <c r="B23" s="256" t="s">
        <v>92</v>
      </c>
      <c r="C23" s="21">
        <f aca="true" t="shared" si="2" ref="C23:I23">C12+C21</f>
        <v>69</v>
      </c>
      <c r="D23" s="21">
        <f t="shared" si="2"/>
        <v>64</v>
      </c>
      <c r="E23" s="21">
        <f t="shared" si="2"/>
        <v>68</v>
      </c>
      <c r="F23" s="21">
        <f t="shared" si="2"/>
        <v>0</v>
      </c>
      <c r="G23" s="21">
        <f t="shared" si="2"/>
        <v>44</v>
      </c>
      <c r="H23" s="21">
        <f t="shared" si="2"/>
        <v>60</v>
      </c>
      <c r="I23" s="21">
        <f t="shared" si="2"/>
        <v>65</v>
      </c>
      <c r="L23" s="20"/>
    </row>
    <row r="25" spans="2:9" ht="12.75">
      <c r="B25" s="20"/>
      <c r="C25" s="22"/>
      <c r="D25" s="22"/>
      <c r="E25" s="22"/>
      <c r="F25" s="22"/>
      <c r="G25" s="22"/>
      <c r="H25" s="22"/>
      <c r="I25" s="22"/>
    </row>
    <row r="26" spans="2:9" ht="25.5">
      <c r="B26" s="4" t="s">
        <v>58</v>
      </c>
      <c r="C26" s="23" t="s">
        <v>1</v>
      </c>
      <c r="D26" s="23" t="s">
        <v>2</v>
      </c>
      <c r="E26" s="23" t="s">
        <v>3</v>
      </c>
      <c r="F26" s="212" t="str">
        <f>F3</f>
        <v>Goring &amp; Wallingford</v>
      </c>
      <c r="G26" s="23" t="s">
        <v>4</v>
      </c>
      <c r="H26" s="23" t="s">
        <v>22</v>
      </c>
      <c r="I26" s="23" t="s">
        <v>5</v>
      </c>
    </row>
    <row r="27" ht="12.75">
      <c r="B27" s="19" t="s">
        <v>49</v>
      </c>
    </row>
    <row r="28" spans="1:9" ht="12.75">
      <c r="A28" s="2">
        <v>1</v>
      </c>
      <c r="B28" s="36" t="s">
        <v>6</v>
      </c>
      <c r="C28" s="8">
        <f>'Boys U13'!C8</f>
        <v>4</v>
      </c>
      <c r="D28" s="8">
        <f>'Boys U13'!D8</f>
        <v>0</v>
      </c>
      <c r="E28" s="8">
        <f>'Boys U13'!E8</f>
        <v>7</v>
      </c>
      <c r="F28" s="8">
        <f>'Boys U13'!F8</f>
        <v>0</v>
      </c>
      <c r="G28" s="8">
        <f>'Boys U13'!G8</f>
        <v>5</v>
      </c>
      <c r="H28" s="8">
        <f>'Boys U13'!H8</f>
        <v>6</v>
      </c>
      <c r="I28" s="8">
        <f>'Boys U13'!I8</f>
        <v>0</v>
      </c>
    </row>
    <row r="29" spans="1:9" ht="12.75">
      <c r="A29" s="2">
        <v>2</v>
      </c>
      <c r="B29" t="s">
        <v>24</v>
      </c>
      <c r="C29" s="8">
        <f>'Boys U13'!C15</f>
        <v>5</v>
      </c>
      <c r="D29" s="8">
        <f>'Boys U13'!D15</f>
        <v>3</v>
      </c>
      <c r="E29" s="8">
        <f>'Boys U13'!E15</f>
        <v>7</v>
      </c>
      <c r="F29" s="8">
        <f>'Boys U13'!F15</f>
        <v>0</v>
      </c>
      <c r="G29" s="8">
        <f>'Boys U13'!G15</f>
        <v>7</v>
      </c>
      <c r="H29" s="8">
        <f>'Boys U13'!H15</f>
        <v>4</v>
      </c>
      <c r="I29" s="8">
        <f>'Boys U13'!I15</f>
        <v>2</v>
      </c>
    </row>
    <row r="30" spans="1:9" ht="12.75">
      <c r="A30" s="2">
        <v>3</v>
      </c>
      <c r="B30" t="s">
        <v>78</v>
      </c>
      <c r="C30" s="8">
        <f>'Boys U13'!C22</f>
        <v>4</v>
      </c>
      <c r="D30" s="8">
        <f>'Boys U13'!D22</f>
        <v>0</v>
      </c>
      <c r="E30" s="8">
        <f>'Boys U13'!E22</f>
        <v>6</v>
      </c>
      <c r="F30" s="8">
        <f>'Boys U13'!F22</f>
        <v>0</v>
      </c>
      <c r="G30" s="8">
        <f>'Boys U13'!G22</f>
        <v>7</v>
      </c>
      <c r="H30" s="8">
        <f>'Boys U13'!H22</f>
        <v>5</v>
      </c>
      <c r="I30" s="8">
        <f>'Boys U13'!I22</f>
        <v>3</v>
      </c>
    </row>
    <row r="31" spans="1:9" ht="12.75">
      <c r="A31" s="2">
        <v>4</v>
      </c>
      <c r="B31" t="s">
        <v>26</v>
      </c>
      <c r="C31" s="8">
        <f>'Boys U13'!C29</f>
        <v>4</v>
      </c>
      <c r="D31" s="8">
        <f>'Boys U13'!D29</f>
        <v>3</v>
      </c>
      <c r="E31" s="8">
        <f>'Boys U13'!E29</f>
        <v>5</v>
      </c>
      <c r="F31" s="8">
        <f>'Boys U13'!F29</f>
        <v>0</v>
      </c>
      <c r="G31" s="8">
        <f>'Boys U13'!G29</f>
        <v>7</v>
      </c>
      <c r="H31" s="8">
        <f>'Boys U13'!H29</f>
        <v>6</v>
      </c>
      <c r="I31" s="8">
        <f>'Boys U13'!I29</f>
        <v>0</v>
      </c>
    </row>
    <row r="32" spans="1:9" ht="12.75">
      <c r="A32" s="2">
        <v>5</v>
      </c>
      <c r="B32" t="s">
        <v>91</v>
      </c>
      <c r="C32" s="8">
        <f>'Boys U13'!C36</f>
        <v>6</v>
      </c>
      <c r="D32" s="8">
        <f>'Boys U13'!D36</f>
        <v>0</v>
      </c>
      <c r="E32" s="8">
        <f>'Boys U13'!E36</f>
        <v>3</v>
      </c>
      <c r="F32" s="8">
        <f>'Boys U13'!F36</f>
        <v>0</v>
      </c>
      <c r="G32" s="8">
        <f>'Boys U13'!G36</f>
        <v>7</v>
      </c>
      <c r="H32" s="8">
        <f>'Boys U13'!H36</f>
        <v>4</v>
      </c>
      <c r="I32" s="8">
        <f>'Boys U13'!I36</f>
        <v>5</v>
      </c>
    </row>
    <row r="33" spans="1:9" ht="12.75">
      <c r="A33" s="2">
        <v>6</v>
      </c>
      <c r="B33" t="s">
        <v>77</v>
      </c>
      <c r="C33" s="8">
        <f>'Boys U13'!C43</f>
        <v>5</v>
      </c>
      <c r="D33" s="8">
        <f>'Boys U13'!D43</f>
        <v>2</v>
      </c>
      <c r="E33" s="8">
        <f>'Boys U13'!E43</f>
        <v>7</v>
      </c>
      <c r="F33" s="8">
        <f>'Boys U13'!F43</f>
        <v>0</v>
      </c>
      <c r="G33" s="8">
        <f>'Boys U13'!G43</f>
        <v>4</v>
      </c>
      <c r="H33" s="8">
        <f>'Boys U13'!H43</f>
        <v>3</v>
      </c>
      <c r="I33" s="8">
        <f>'Boys U13'!I43</f>
        <v>6</v>
      </c>
    </row>
    <row r="34" spans="1:9" ht="12.75">
      <c r="A34" s="2">
        <v>7</v>
      </c>
      <c r="B34" t="s">
        <v>27</v>
      </c>
      <c r="C34" s="8">
        <f>'Boys U13'!C46</f>
        <v>0</v>
      </c>
      <c r="D34" s="8">
        <f>'Boys U13'!D46</f>
        <v>0</v>
      </c>
      <c r="E34" s="8">
        <f>'Boys U13'!E46</f>
        <v>6</v>
      </c>
      <c r="F34" s="8">
        <f>'Boys U13'!F46</f>
        <v>0</v>
      </c>
      <c r="G34" s="8">
        <f>'Boys U13'!G46</f>
        <v>7</v>
      </c>
      <c r="H34" s="8">
        <f>'Boys U13'!H46</f>
        <v>5</v>
      </c>
      <c r="I34" s="8">
        <f>'Boys U13'!I46</f>
        <v>0</v>
      </c>
    </row>
    <row r="35" spans="2:9" ht="12.75">
      <c r="B35" t="s">
        <v>28</v>
      </c>
      <c r="C35" s="8">
        <f>'Boys U13'!C49</f>
        <v>6</v>
      </c>
      <c r="D35" s="8">
        <f>'Boys U13'!D49</f>
        <v>0</v>
      </c>
      <c r="E35" s="8">
        <f>'Boys U13'!E49</f>
        <v>7</v>
      </c>
      <c r="F35" s="8">
        <f>'Boys U13'!F49</f>
        <v>0</v>
      </c>
      <c r="G35" s="8">
        <f>'Boys U13'!G49</f>
        <v>4</v>
      </c>
      <c r="H35" s="8">
        <f>'Boys U13'!H49</f>
        <v>5</v>
      </c>
      <c r="I35" s="8">
        <f>'Boys U13'!I49</f>
        <v>3</v>
      </c>
    </row>
    <row r="36" spans="2:9" ht="12.75">
      <c r="B36" s="20" t="s">
        <v>57</v>
      </c>
      <c r="C36" s="21">
        <f aca="true" t="shared" si="3" ref="C36:I36">SUM(C28:C35)</f>
        <v>34</v>
      </c>
      <c r="D36" s="21">
        <f t="shared" si="3"/>
        <v>8</v>
      </c>
      <c r="E36" s="21">
        <f t="shared" si="3"/>
        <v>48</v>
      </c>
      <c r="F36" s="21">
        <f t="shared" si="3"/>
        <v>0</v>
      </c>
      <c r="G36" s="21">
        <f t="shared" si="3"/>
        <v>48</v>
      </c>
      <c r="H36" s="21">
        <f t="shared" si="3"/>
        <v>38</v>
      </c>
      <c r="I36" s="21">
        <f t="shared" si="3"/>
        <v>19</v>
      </c>
    </row>
    <row r="37" spans="2:9" ht="12.75">
      <c r="B37" s="19" t="s">
        <v>54</v>
      </c>
      <c r="C37" s="8"/>
      <c r="D37" s="8"/>
      <c r="E37" s="8"/>
      <c r="F37" s="8"/>
      <c r="G37" s="8"/>
      <c r="H37" s="8"/>
      <c r="I37" s="8"/>
    </row>
    <row r="38" spans="1:9" ht="12.75">
      <c r="A38" s="2">
        <v>1</v>
      </c>
      <c r="B38" s="36" t="s">
        <v>6</v>
      </c>
      <c r="C38" s="8">
        <f>'Girls U13'!C8</f>
        <v>0</v>
      </c>
      <c r="D38" s="8">
        <f>'Girls U13'!D8</f>
        <v>4</v>
      </c>
      <c r="E38" s="8">
        <f>'Girls U13'!E8</f>
        <v>7</v>
      </c>
      <c r="F38" s="8">
        <f>'Girls U13'!F8</f>
        <v>0</v>
      </c>
      <c r="G38" s="8">
        <f>'Girls U13'!G8</f>
        <v>4</v>
      </c>
      <c r="H38" s="8">
        <f>'Girls U13'!H8</f>
        <v>5</v>
      </c>
      <c r="I38" s="8">
        <f>'Girls U13'!I8</f>
        <v>6</v>
      </c>
    </row>
    <row r="39" spans="1:9" ht="12.75">
      <c r="A39" s="2">
        <v>2</v>
      </c>
      <c r="B39" t="s">
        <v>24</v>
      </c>
      <c r="C39" s="8">
        <f>'Girls U13'!C15</f>
        <v>2</v>
      </c>
      <c r="D39" s="8">
        <f>'Girls U13'!D15</f>
        <v>4</v>
      </c>
      <c r="E39" s="8">
        <f>'Girls U13'!E15</f>
        <v>6</v>
      </c>
      <c r="F39" s="8">
        <f>'Girls U13'!F15</f>
        <v>0</v>
      </c>
      <c r="G39" s="8">
        <f>'Girls U13'!G15</f>
        <v>7</v>
      </c>
      <c r="H39" s="8">
        <f>'Girls U13'!H15</f>
        <v>5</v>
      </c>
      <c r="I39" s="8">
        <f>'Girls U13'!I15</f>
        <v>3</v>
      </c>
    </row>
    <row r="40" spans="1:9" ht="12.75">
      <c r="A40" s="2">
        <v>3</v>
      </c>
      <c r="B40" t="s">
        <v>78</v>
      </c>
      <c r="C40" s="8">
        <f>'Girls U13'!C22</f>
        <v>2</v>
      </c>
      <c r="D40" s="8">
        <f>'Girls U13'!D22</f>
        <v>5</v>
      </c>
      <c r="E40" s="8">
        <f>'Girls U13'!E22</f>
        <v>7</v>
      </c>
      <c r="F40" s="8">
        <f>'Girls U13'!F22</f>
        <v>0</v>
      </c>
      <c r="G40" s="8">
        <f>'Girls U13'!G22</f>
        <v>6</v>
      </c>
      <c r="H40" s="8">
        <f>'Girls U13'!H22</f>
        <v>4</v>
      </c>
      <c r="I40" s="8">
        <f>'Girls U13'!J22</f>
        <v>0</v>
      </c>
    </row>
    <row r="41" spans="1:9" ht="12.75">
      <c r="A41" s="2">
        <v>4</v>
      </c>
      <c r="B41" t="s">
        <v>26</v>
      </c>
      <c r="C41" s="8">
        <f>'Girls U13'!C29</f>
        <v>0</v>
      </c>
      <c r="D41" s="8">
        <f>'Girls U13'!D29</f>
        <v>0</v>
      </c>
      <c r="E41" s="8">
        <f>'Girls U13'!E29</f>
        <v>5</v>
      </c>
      <c r="F41" s="8">
        <f>'Girls U13'!F29</f>
        <v>0</v>
      </c>
      <c r="G41" s="8">
        <f>'Girls U13'!G29</f>
        <v>6</v>
      </c>
      <c r="H41" s="8">
        <f>'Girls U13'!H29</f>
        <v>7</v>
      </c>
      <c r="I41" s="8">
        <f>'Girls U13'!I29</f>
        <v>4</v>
      </c>
    </row>
    <row r="42" spans="1:9" ht="12.75">
      <c r="A42" s="2">
        <v>5</v>
      </c>
      <c r="B42" t="s">
        <v>91</v>
      </c>
      <c r="C42" s="8">
        <f>'Girls U13'!C36</f>
        <v>0</v>
      </c>
      <c r="D42" s="8">
        <f>'Girls U13'!D36</f>
        <v>3</v>
      </c>
      <c r="E42" s="8">
        <f>'Girls U13'!E36</f>
        <v>7</v>
      </c>
      <c r="F42" s="8">
        <f>'Girls U13'!F36</f>
        <v>0</v>
      </c>
      <c r="G42" s="8">
        <f>'Girls U13'!G36</f>
        <v>6</v>
      </c>
      <c r="H42" s="8">
        <f>'Girls U13'!H36</f>
        <v>4</v>
      </c>
      <c r="I42" s="8">
        <f>'Girls U13'!I36</f>
        <v>5</v>
      </c>
    </row>
    <row r="43" spans="1:9" ht="12.75">
      <c r="A43" s="2">
        <v>6</v>
      </c>
      <c r="B43" t="s">
        <v>77</v>
      </c>
      <c r="C43" s="8">
        <f>'Girls U13'!C43</f>
        <v>2</v>
      </c>
      <c r="D43" s="8">
        <f>'Girls U13'!D43</f>
        <v>3</v>
      </c>
      <c r="E43" s="8">
        <f>'Girls U13'!E43</f>
        <v>7</v>
      </c>
      <c r="F43" s="8">
        <f>'Girls U13'!F43</f>
        <v>0</v>
      </c>
      <c r="G43" s="8">
        <f>'Girls U13'!G43</f>
        <v>6</v>
      </c>
      <c r="H43" s="8">
        <f>'Girls U13'!H43</f>
        <v>5</v>
      </c>
      <c r="I43" s="8">
        <f>'Girls U13'!I43</f>
        <v>4</v>
      </c>
    </row>
    <row r="44" spans="1:9" ht="12.75">
      <c r="A44" s="2">
        <v>7</v>
      </c>
      <c r="B44" t="s">
        <v>27</v>
      </c>
      <c r="C44" s="8">
        <f>'Girls U13'!C46</f>
        <v>0</v>
      </c>
      <c r="D44" s="8">
        <f>'Girls U13'!D46</f>
        <v>0</v>
      </c>
      <c r="E44" s="8">
        <f>'Girls U13'!E46</f>
        <v>6</v>
      </c>
      <c r="F44" s="8">
        <f>'Girls U13'!F46</f>
        <v>0</v>
      </c>
      <c r="G44" s="8">
        <f>'Girls U13'!G46</f>
        <v>7</v>
      </c>
      <c r="H44" s="8">
        <f>'Girls U13'!H46</f>
        <v>4</v>
      </c>
      <c r="I44" s="8">
        <f>'Girls U13'!I46</f>
        <v>5</v>
      </c>
    </row>
    <row r="45" spans="1:9" ht="12.75">
      <c r="A45" s="2">
        <v>8</v>
      </c>
      <c r="B45" t="s">
        <v>28</v>
      </c>
      <c r="C45" s="8">
        <f>'Girls U13'!C49</f>
        <v>0</v>
      </c>
      <c r="D45" s="8">
        <f>'Girls U13'!D49</f>
        <v>5</v>
      </c>
      <c r="E45" s="8">
        <f>'Girls U13'!E49</f>
        <v>6</v>
      </c>
      <c r="F45" s="8">
        <f>'Girls U13'!F49</f>
        <v>0</v>
      </c>
      <c r="G45" s="8">
        <f>'Girls U13'!G49</f>
        <v>0</v>
      </c>
      <c r="H45" s="8">
        <f>'Girls U13'!H49</f>
        <v>7</v>
      </c>
      <c r="I45" s="8">
        <f>'Girls U13'!I49</f>
        <v>0</v>
      </c>
    </row>
    <row r="46" spans="2:9" ht="12.75">
      <c r="B46" s="20" t="s">
        <v>57</v>
      </c>
      <c r="C46" s="21">
        <f aca="true" t="shared" si="4" ref="C46:I46">SUM(C38:C45)</f>
        <v>6</v>
      </c>
      <c r="D46" s="21">
        <f t="shared" si="4"/>
        <v>24</v>
      </c>
      <c r="E46" s="21">
        <f t="shared" si="4"/>
        <v>51</v>
      </c>
      <c r="F46" s="21">
        <f t="shared" si="4"/>
        <v>0</v>
      </c>
      <c r="G46" s="21">
        <f t="shared" si="4"/>
        <v>42</v>
      </c>
      <c r="H46" s="21">
        <f t="shared" si="4"/>
        <v>41</v>
      </c>
      <c r="I46" s="21">
        <f t="shared" si="4"/>
        <v>27</v>
      </c>
    </row>
    <row r="47" spans="2:9" ht="12.75">
      <c r="B47" s="20"/>
      <c r="C47"/>
      <c r="D47"/>
      <c r="E47"/>
      <c r="F47"/>
      <c r="G47"/>
      <c r="H47"/>
      <c r="I47"/>
    </row>
    <row r="48" spans="2:9" ht="12.75">
      <c r="B48" s="256" t="s">
        <v>93</v>
      </c>
      <c r="C48" s="21">
        <f>C36+C46</f>
        <v>40</v>
      </c>
      <c r="D48" s="21">
        <f aca="true" t="shared" si="5" ref="D48:I48">D36+D46</f>
        <v>32</v>
      </c>
      <c r="E48" s="21">
        <f t="shared" si="5"/>
        <v>99</v>
      </c>
      <c r="F48" s="21">
        <f t="shared" si="5"/>
        <v>0</v>
      </c>
      <c r="G48" s="21">
        <f t="shared" si="5"/>
        <v>90</v>
      </c>
      <c r="H48" s="21">
        <f t="shared" si="5"/>
        <v>79</v>
      </c>
      <c r="I48" s="21">
        <f t="shared" si="5"/>
        <v>46</v>
      </c>
    </row>
    <row r="49" spans="3:9" ht="12.75">
      <c r="C49" s="8"/>
      <c r="D49" s="8"/>
      <c r="E49" s="8"/>
      <c r="F49" s="8"/>
      <c r="G49" s="8"/>
      <c r="H49" s="8"/>
      <c r="I49" s="8"/>
    </row>
    <row r="50" spans="3:9" ht="25.5">
      <c r="C50" s="3" t="s">
        <v>1</v>
      </c>
      <c r="D50" s="3" t="s">
        <v>2</v>
      </c>
      <c r="E50" s="3" t="s">
        <v>3</v>
      </c>
      <c r="F50" s="200" t="str">
        <f>F3</f>
        <v>Goring &amp; Wallingford</v>
      </c>
      <c r="G50" s="3" t="s">
        <v>4</v>
      </c>
      <c r="H50" s="3" t="s">
        <v>22</v>
      </c>
      <c r="I50" s="3" t="s">
        <v>5</v>
      </c>
    </row>
    <row r="51" spans="2:9" ht="12.75">
      <c r="B51" s="4" t="s">
        <v>49</v>
      </c>
      <c r="C51" s="3"/>
      <c r="D51" s="3"/>
      <c r="E51" s="3"/>
      <c r="F51" s="3"/>
      <c r="G51" s="3"/>
      <c r="H51" s="3"/>
      <c r="I51" s="3"/>
    </row>
    <row r="52" spans="2:9" ht="12.75">
      <c r="B52" s="19" t="s">
        <v>59</v>
      </c>
      <c r="C52" s="21">
        <f>'U15 All Rounder'!O17</f>
        <v>0</v>
      </c>
      <c r="D52" s="21">
        <f>'U15 All Rounder'!O29</f>
        <v>137</v>
      </c>
      <c r="E52" s="21">
        <f>'U15 All Rounder'!O41</f>
        <v>247</v>
      </c>
      <c r="F52" s="21">
        <f>'U15 All Rounder'!O52</f>
        <v>0</v>
      </c>
      <c r="G52" s="21">
        <f>'U15 All Rounder'!O64</f>
        <v>0</v>
      </c>
      <c r="H52" s="21">
        <f>'U15 All Rounder'!O76</f>
        <v>0</v>
      </c>
      <c r="I52" s="21">
        <f>'U15 All Rounder'!O88</f>
        <v>145</v>
      </c>
    </row>
    <row r="53" spans="3:9" ht="12.75">
      <c r="C53" s="8"/>
      <c r="D53" s="8"/>
      <c r="E53" s="8"/>
      <c r="F53" s="8"/>
      <c r="G53" s="8"/>
      <c r="H53" s="8"/>
      <c r="I53" s="8"/>
    </row>
    <row r="54" spans="2:9" ht="12.75">
      <c r="B54" s="4" t="s">
        <v>54</v>
      </c>
      <c r="C54" s="8"/>
      <c r="D54" s="8"/>
      <c r="E54" s="8"/>
      <c r="F54" s="8"/>
      <c r="G54" s="8"/>
      <c r="H54" s="8"/>
      <c r="I54" s="8"/>
    </row>
    <row r="55" spans="2:9" ht="12.75">
      <c r="B55" s="19" t="s">
        <v>59</v>
      </c>
      <c r="C55" s="21">
        <f>'U15 All Rounder'!O121</f>
        <v>167</v>
      </c>
      <c r="D55" s="21">
        <f>'U15 All Rounder'!O133</f>
        <v>179</v>
      </c>
      <c r="E55" s="21">
        <f>'U15 All Rounder'!O145</f>
        <v>54</v>
      </c>
      <c r="F55" s="21">
        <f>'U15 All Rounder'!O157</f>
        <v>0</v>
      </c>
      <c r="G55" s="21">
        <f>'U15 All Rounder'!O169</f>
        <v>110</v>
      </c>
      <c r="H55" s="21">
        <f>'U15 All Rounder'!O181</f>
        <v>105</v>
      </c>
      <c r="I55" s="21">
        <f>'U15 All Rounder'!O193</f>
        <v>136</v>
      </c>
    </row>
    <row r="56" spans="3:9" ht="12.75">
      <c r="C56" s="8"/>
      <c r="D56" s="8"/>
      <c r="E56" s="8"/>
      <c r="F56" s="8"/>
      <c r="G56" s="8"/>
      <c r="H56" s="8"/>
      <c r="I56" s="8"/>
    </row>
    <row r="57" spans="3:9" ht="15">
      <c r="C57" s="8"/>
      <c r="D57" s="8"/>
      <c r="E57" s="34"/>
      <c r="F57" s="34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  <row r="337" spans="3:9" ht="12.75">
      <c r="C337" s="8"/>
      <c r="D337" s="8"/>
      <c r="E337" s="8"/>
      <c r="F337" s="8"/>
      <c r="G337" s="8"/>
      <c r="H337" s="8"/>
      <c r="I33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m</cp:lastModifiedBy>
  <cp:lastPrinted>2007-01-28T13:25:02Z</cp:lastPrinted>
  <dcterms:created xsi:type="dcterms:W3CDTF">2001-03-18T14:15:07Z</dcterms:created>
  <dcterms:modified xsi:type="dcterms:W3CDTF">2011-01-24T15:24:10Z</dcterms:modified>
  <cp:category/>
  <cp:version/>
  <cp:contentType/>
  <cp:contentStatus/>
</cp:coreProperties>
</file>